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es\OneDrive - Zagrebačka filharmonija\Radna površina\Plan\Plan 2026\"/>
    </mc:Choice>
  </mc:AlternateContent>
  <xr:revisionPtr revIDLastSave="0" documentId="13_ncr:1_{48C314FB-5D7A-4D10-B124-B264F40A96E0}" xr6:coauthVersionLast="47" xr6:coauthVersionMax="47" xr10:uidLastSave="{00000000-0000-0000-0000-000000000000}"/>
  <bookViews>
    <workbookView xWindow="-120" yWindow="-120" windowWidth="29040" windowHeight="15720" firstSheet="1" activeTab="1" xr2:uid="{8E3F1AE6-1391-4C5B-8D03-6FF6F49D2581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8" i="2" l="1"/>
  <c r="S190" i="2"/>
  <c r="S191" i="2"/>
  <c r="S192" i="2"/>
  <c r="S189" i="2"/>
  <c r="S184" i="2"/>
  <c r="S149" i="2"/>
  <c r="S150" i="2"/>
  <c r="S151" i="2"/>
  <c r="S144" i="2"/>
  <c r="S111" i="2"/>
  <c r="S115" i="2"/>
  <c r="S116" i="2"/>
  <c r="S119" i="2"/>
  <c r="S120" i="2"/>
  <c r="S121" i="2"/>
  <c r="S122" i="2"/>
  <c r="S123" i="2"/>
  <c r="S124" i="2"/>
  <c r="S126" i="2"/>
  <c r="S127" i="2"/>
  <c r="S128" i="2"/>
  <c r="S79" i="2"/>
  <c r="S80" i="2"/>
  <c r="S81" i="2"/>
  <c r="S84" i="2"/>
  <c r="S86" i="2"/>
  <c r="S87" i="2"/>
  <c r="S88" i="2"/>
  <c r="S90" i="2"/>
  <c r="S92" i="2"/>
  <c r="S94" i="2"/>
  <c r="S95" i="2"/>
  <c r="S96" i="2"/>
  <c r="S97" i="2"/>
  <c r="S98" i="2"/>
  <c r="S99" i="2"/>
  <c r="S103" i="2"/>
  <c r="S104" i="2"/>
  <c r="S105" i="2"/>
  <c r="S59" i="2"/>
  <c r="S61" i="2"/>
  <c r="S62" i="2"/>
  <c r="S63" i="2"/>
  <c r="S64" i="2"/>
  <c r="S67" i="2"/>
  <c r="S68" i="2"/>
  <c r="S70" i="2"/>
  <c r="S71" i="2"/>
  <c r="S73" i="2"/>
  <c r="O188" i="2"/>
  <c r="O190" i="2"/>
  <c r="O191" i="2"/>
  <c r="O192" i="2"/>
  <c r="O189" i="2"/>
  <c r="O184" i="2"/>
  <c r="O149" i="2"/>
  <c r="O150" i="2"/>
  <c r="O151" i="2"/>
  <c r="O111" i="2"/>
  <c r="O115" i="2"/>
  <c r="O116" i="2"/>
  <c r="O119" i="2"/>
  <c r="O120" i="2"/>
  <c r="O121" i="2"/>
  <c r="O122" i="2"/>
  <c r="O123" i="2"/>
  <c r="O124" i="2"/>
  <c r="O126" i="2"/>
  <c r="O127" i="2"/>
  <c r="O128" i="2"/>
  <c r="O79" i="2"/>
  <c r="O80" i="2"/>
  <c r="O81" i="2"/>
  <c r="O84" i="2"/>
  <c r="O86" i="2"/>
  <c r="O87" i="2"/>
  <c r="O88" i="2"/>
  <c r="O90" i="2"/>
  <c r="O92" i="2"/>
  <c r="O94" i="2"/>
  <c r="O95" i="2"/>
  <c r="O96" i="2"/>
  <c r="O97" i="2"/>
  <c r="O98" i="2"/>
  <c r="O99" i="2"/>
  <c r="O103" i="2"/>
  <c r="O104" i="2"/>
  <c r="O105" i="2"/>
  <c r="O59" i="2"/>
  <c r="O61" i="2"/>
  <c r="O62" i="2"/>
  <c r="O63" i="2"/>
  <c r="O64" i="2"/>
  <c r="O67" i="2"/>
  <c r="O68" i="2"/>
  <c r="O70" i="2"/>
  <c r="O71" i="2"/>
  <c r="O73" i="2"/>
  <c r="L190" i="2"/>
  <c r="L191" i="2"/>
  <c r="L192" i="2"/>
  <c r="L189" i="2"/>
  <c r="L188" i="2"/>
  <c r="L169" i="2"/>
  <c r="L149" i="2"/>
  <c r="L150" i="2"/>
  <c r="L151" i="2"/>
  <c r="L139" i="2"/>
  <c r="L140" i="2"/>
  <c r="L141" i="2"/>
  <c r="L142" i="2"/>
  <c r="L144" i="2"/>
  <c r="L145" i="2"/>
  <c r="L138" i="2"/>
  <c r="L111" i="2"/>
  <c r="L114" i="2"/>
  <c r="L115" i="2"/>
  <c r="L116" i="2"/>
  <c r="L119" i="2"/>
  <c r="L120" i="2"/>
  <c r="L121" i="2"/>
  <c r="L122" i="2"/>
  <c r="L123" i="2"/>
  <c r="L124" i="2"/>
  <c r="L126" i="2"/>
  <c r="L127" i="2"/>
  <c r="L128" i="2"/>
  <c r="L129" i="2"/>
  <c r="L132" i="2"/>
  <c r="L79" i="2"/>
  <c r="L80" i="2"/>
  <c r="L84" i="2"/>
  <c r="L86" i="2"/>
  <c r="L87" i="2"/>
  <c r="L88" i="2"/>
  <c r="L92" i="2"/>
  <c r="L94" i="2"/>
  <c r="L95" i="2"/>
  <c r="L96" i="2"/>
  <c r="L97" i="2"/>
  <c r="L98" i="2"/>
  <c r="L99" i="2"/>
  <c r="L103" i="2"/>
  <c r="L104" i="2"/>
  <c r="L105" i="2"/>
  <c r="L108" i="2"/>
  <c r="L59" i="2"/>
  <c r="L61" i="2"/>
  <c r="L62" i="2"/>
  <c r="L63" i="2"/>
  <c r="L64" i="2"/>
  <c r="L67" i="2"/>
  <c r="L68" i="2"/>
  <c r="L70" i="2"/>
  <c r="L71" i="2"/>
  <c r="L73" i="2"/>
  <c r="J182" i="2"/>
  <c r="J184" i="2"/>
  <c r="J185" i="2"/>
  <c r="J157" i="2"/>
  <c r="J158" i="2"/>
  <c r="J159" i="2"/>
  <c r="J160" i="2"/>
  <c r="J161" i="2"/>
  <c r="J162" i="2"/>
  <c r="J151" i="2"/>
  <c r="J152" i="2"/>
  <c r="J147" i="2"/>
  <c r="J140" i="2"/>
  <c r="J141" i="2"/>
  <c r="J142" i="2"/>
  <c r="J144" i="2"/>
  <c r="J111" i="2"/>
  <c r="J112" i="2"/>
  <c r="J119" i="2"/>
  <c r="J120" i="2"/>
  <c r="J123" i="2"/>
  <c r="J124" i="2"/>
  <c r="J126" i="2"/>
  <c r="J128" i="2"/>
  <c r="J129" i="2"/>
  <c r="J132" i="2"/>
  <c r="J79" i="2"/>
  <c r="J81" i="2"/>
  <c r="J82" i="2"/>
  <c r="J83" i="2"/>
  <c r="J84" i="2"/>
  <c r="J85" i="2"/>
  <c r="J86" i="2"/>
  <c r="J87" i="2"/>
  <c r="J88" i="2"/>
  <c r="J90" i="2"/>
  <c r="J92" i="2"/>
  <c r="J93" i="2"/>
  <c r="J94" i="2"/>
  <c r="J97" i="2"/>
  <c r="J98" i="2"/>
  <c r="J99" i="2"/>
  <c r="J100" i="2"/>
  <c r="J101" i="2"/>
  <c r="J103" i="2"/>
  <c r="J104" i="2"/>
  <c r="J105" i="2"/>
  <c r="J108" i="2"/>
  <c r="J59" i="2"/>
  <c r="J61" i="2"/>
  <c r="J62" i="2"/>
  <c r="J63" i="2"/>
  <c r="J64" i="2"/>
  <c r="J67" i="2"/>
  <c r="J68" i="2"/>
  <c r="J70" i="2"/>
  <c r="J71" i="2"/>
  <c r="J73" i="2"/>
  <c r="S31" i="2"/>
  <c r="S30" i="2"/>
  <c r="O31" i="2"/>
  <c r="O30" i="2"/>
  <c r="L31" i="2"/>
  <c r="L30" i="2"/>
  <c r="J31" i="2"/>
  <c r="J30" i="2"/>
  <c r="I136" i="2"/>
  <c r="H136" i="2"/>
  <c r="M188" i="2"/>
  <c r="K188" i="2"/>
  <c r="I188" i="2"/>
  <c r="H188" i="2"/>
  <c r="M109" i="2"/>
  <c r="K109" i="2"/>
  <c r="I109" i="2"/>
  <c r="H109" i="2"/>
  <c r="S158" i="2"/>
  <c r="S159" i="2"/>
  <c r="S138" i="2"/>
  <c r="S20" i="2"/>
  <c r="O158" i="2"/>
  <c r="O159" i="2"/>
  <c r="O138" i="2"/>
  <c r="O20" i="2"/>
  <c r="L161" i="2"/>
  <c r="L157" i="2"/>
  <c r="L158" i="2"/>
  <c r="L159" i="2"/>
  <c r="L156" i="2"/>
  <c r="L44" i="2"/>
  <c r="L20" i="2"/>
  <c r="J179" i="2"/>
  <c r="J169" i="2"/>
  <c r="J156" i="2"/>
  <c r="J110" i="2"/>
  <c r="J20" i="2"/>
  <c r="M180" i="2" l="1"/>
  <c r="I137" i="2" l="1"/>
  <c r="I180" i="2"/>
  <c r="K180" i="2"/>
  <c r="M137" i="2"/>
  <c r="K137" i="2"/>
  <c r="H137" i="2"/>
  <c r="H180" i="2"/>
  <c r="S179" i="2"/>
  <c r="S166" i="2"/>
  <c r="S157" i="2"/>
  <c r="S160" i="2"/>
  <c r="S161" i="2"/>
  <c r="S162" i="2"/>
  <c r="S148" i="2"/>
  <c r="S147" i="2"/>
  <c r="S139" i="2"/>
  <c r="S140" i="2"/>
  <c r="S141" i="2"/>
  <c r="S142" i="2"/>
  <c r="S54" i="2"/>
  <c r="S55" i="2"/>
  <c r="S56" i="2"/>
  <c r="S53" i="2"/>
  <c r="S46" i="2"/>
  <c r="S44" i="2"/>
  <c r="S27" i="2"/>
  <c r="S23" i="2"/>
  <c r="S24" i="2"/>
  <c r="S25" i="2"/>
  <c r="S22" i="2"/>
  <c r="S19" i="2"/>
  <c r="O179" i="2"/>
  <c r="O166" i="2"/>
  <c r="O157" i="2"/>
  <c r="O160" i="2"/>
  <c r="O161" i="2"/>
  <c r="O162" i="2"/>
  <c r="O148" i="2"/>
  <c r="O147" i="2"/>
  <c r="O139" i="2"/>
  <c r="O140" i="2"/>
  <c r="O141" i="2"/>
  <c r="O142" i="2"/>
  <c r="O144" i="2"/>
  <c r="O54" i="2"/>
  <c r="O55" i="2"/>
  <c r="O56" i="2"/>
  <c r="O53" i="2"/>
  <c r="O46" i="2"/>
  <c r="O44" i="2"/>
  <c r="O27" i="2"/>
  <c r="O23" i="2"/>
  <c r="O24" i="2"/>
  <c r="O25" i="2"/>
  <c r="O22" i="2"/>
  <c r="O19" i="2"/>
  <c r="L179" i="2"/>
  <c r="L166" i="2"/>
  <c r="L160" i="2"/>
  <c r="L162" i="2"/>
  <c r="L148" i="2"/>
  <c r="L147" i="2"/>
  <c r="L54" i="2"/>
  <c r="L55" i="2"/>
  <c r="L56" i="2"/>
  <c r="L53" i="2"/>
  <c r="L46" i="2"/>
  <c r="L33" i="2"/>
  <c r="L27" i="2"/>
  <c r="L23" i="2"/>
  <c r="L24" i="2"/>
  <c r="L25" i="2"/>
  <c r="L22" i="2"/>
  <c r="L19" i="2"/>
  <c r="J181" i="2"/>
  <c r="J166" i="2"/>
  <c r="J148" i="2"/>
  <c r="J139" i="2"/>
  <c r="J54" i="2"/>
  <c r="J55" i="2"/>
  <c r="J56" i="2"/>
  <c r="J53" i="2"/>
  <c r="J33" i="2"/>
  <c r="J27" i="2"/>
  <c r="J24" i="2"/>
  <c r="J25" i="2"/>
  <c r="J19" i="2"/>
  <c r="I193" i="2"/>
  <c r="I178" i="2"/>
  <c r="I173" i="2"/>
  <c r="I167" i="2"/>
  <c r="I164" i="2"/>
  <c r="I155" i="2"/>
  <c r="I146" i="2"/>
  <c r="I133" i="2"/>
  <c r="I74" i="2"/>
  <c r="I52" i="2"/>
  <c r="I47" i="2"/>
  <c r="I45" i="2"/>
  <c r="I43" i="2"/>
  <c r="I34" i="2"/>
  <c r="I32" i="2"/>
  <c r="I30" i="2"/>
  <c r="I28" i="2"/>
  <c r="I26" i="2"/>
  <c r="I21" i="2"/>
  <c r="I18" i="2"/>
  <c r="M167" i="2"/>
  <c r="K167" i="2"/>
  <c r="H167" i="2"/>
  <c r="H193" i="2"/>
  <c r="H178" i="2"/>
  <c r="H173" i="2"/>
  <c r="H164" i="2"/>
  <c r="H155" i="2"/>
  <c r="H146" i="2"/>
  <c r="H133" i="2"/>
  <c r="H74" i="2"/>
  <c r="H52" i="2"/>
  <c r="H47" i="2"/>
  <c r="H45" i="2"/>
  <c r="H43" i="2"/>
  <c r="H34" i="2"/>
  <c r="H32" i="2"/>
  <c r="H30" i="2"/>
  <c r="H28" i="2"/>
  <c r="H26" i="2"/>
  <c r="H21" i="2"/>
  <c r="H18" i="2"/>
  <c r="P199" i="2"/>
  <c r="P198" i="2"/>
  <c r="P197" i="2"/>
  <c r="P196" i="2"/>
  <c r="P195" i="2"/>
  <c r="P194" i="2"/>
  <c r="M193" i="2"/>
  <c r="K193" i="2"/>
  <c r="P188" i="2"/>
  <c r="P186" i="2"/>
  <c r="P183" i="2"/>
  <c r="P178" i="2"/>
  <c r="M178" i="2"/>
  <c r="K178" i="2"/>
  <c r="P176" i="2"/>
  <c r="P175" i="2"/>
  <c r="P174" i="2"/>
  <c r="K173" i="2"/>
  <c r="P171" i="2"/>
  <c r="P168" i="2"/>
  <c r="P165" i="2"/>
  <c r="P164" i="2" s="1"/>
  <c r="M164" i="2"/>
  <c r="K164" i="2"/>
  <c r="P163" i="2"/>
  <c r="M155" i="2"/>
  <c r="K155" i="2"/>
  <c r="P153" i="2"/>
  <c r="M146" i="2"/>
  <c r="K146" i="2"/>
  <c r="P143" i="2"/>
  <c r="P137" i="2"/>
  <c r="P135" i="2"/>
  <c r="P134" i="2"/>
  <c r="M133" i="2"/>
  <c r="K133" i="2"/>
  <c r="P125" i="2"/>
  <c r="P118" i="2"/>
  <c r="P117" i="2"/>
  <c r="P114" i="2"/>
  <c r="P113" i="2"/>
  <c r="P107" i="2"/>
  <c r="P102" i="2"/>
  <c r="P91" i="2"/>
  <c r="P89" i="2"/>
  <c r="P78" i="2"/>
  <c r="P77" i="2"/>
  <c r="P76" i="2"/>
  <c r="P75" i="2"/>
  <c r="M74" i="2"/>
  <c r="K74" i="2"/>
  <c r="P72" i="2"/>
  <c r="P69" i="2"/>
  <c r="P66" i="2"/>
  <c r="P65" i="2"/>
  <c r="P60" i="2"/>
  <c r="P58" i="2"/>
  <c r="P57" i="2"/>
  <c r="M52" i="2"/>
  <c r="K52" i="2"/>
  <c r="P48" i="2"/>
  <c r="M47" i="2"/>
  <c r="K47" i="2"/>
  <c r="P45" i="2"/>
  <c r="M45" i="2"/>
  <c r="K45" i="2"/>
  <c r="O45" i="2" s="1"/>
  <c r="P43" i="2"/>
  <c r="M43" i="2"/>
  <c r="K43" i="2"/>
  <c r="P36" i="2"/>
  <c r="P34" i="2" s="1"/>
  <c r="M34" i="2"/>
  <c r="K34" i="2"/>
  <c r="P32" i="2"/>
  <c r="M32" i="2"/>
  <c r="K32" i="2"/>
  <c r="P30" i="2"/>
  <c r="M30" i="2"/>
  <c r="K30" i="2"/>
  <c r="P28" i="2"/>
  <c r="M28" i="2"/>
  <c r="K28" i="2"/>
  <c r="P26" i="2"/>
  <c r="M26" i="2"/>
  <c r="K26" i="2"/>
  <c r="P21" i="2"/>
  <c r="M21" i="2"/>
  <c r="K21" i="2"/>
  <c r="P18" i="2"/>
  <c r="M18" i="2"/>
  <c r="K18" i="2"/>
  <c r="K44" i="1"/>
  <c r="K42" i="1"/>
  <c r="Q44" i="1"/>
  <c r="M136" i="2" l="1"/>
  <c r="K136" i="2"/>
  <c r="S164" i="2"/>
  <c r="P109" i="2"/>
  <c r="S109" i="2" s="1"/>
  <c r="J178" i="2"/>
  <c r="P133" i="2"/>
  <c r="O146" i="2"/>
  <c r="L43" i="2"/>
  <c r="J155" i="2"/>
  <c r="L26" i="2"/>
  <c r="J180" i="2"/>
  <c r="L164" i="2"/>
  <c r="L155" i="2"/>
  <c r="L109" i="2"/>
  <c r="J109" i="2"/>
  <c r="L74" i="2"/>
  <c r="L21" i="2"/>
  <c r="J18" i="2"/>
  <c r="L18" i="2"/>
  <c r="O180" i="2"/>
  <c r="O43" i="2"/>
  <c r="P180" i="2"/>
  <c r="S180" i="2" s="1"/>
  <c r="L137" i="2"/>
  <c r="L32" i="2"/>
  <c r="J146" i="2"/>
  <c r="S26" i="2"/>
  <c r="O178" i="2"/>
  <c r="O164" i="2"/>
  <c r="S178" i="2"/>
  <c r="L146" i="2"/>
  <c r="O137" i="2"/>
  <c r="O18" i="2"/>
  <c r="L178" i="2"/>
  <c r="O109" i="2"/>
  <c r="O74" i="2"/>
  <c r="O52" i="2"/>
  <c r="S18" i="2"/>
  <c r="S21" i="2"/>
  <c r="O155" i="2"/>
  <c r="S45" i="2"/>
  <c r="O21" i="2"/>
  <c r="L167" i="2"/>
  <c r="J164" i="2"/>
  <c r="S43" i="2"/>
  <c r="J74" i="2"/>
  <c r="J52" i="2"/>
  <c r="J21" i="2"/>
  <c r="J26" i="2"/>
  <c r="J137" i="2"/>
  <c r="J32" i="2"/>
  <c r="J167" i="2"/>
  <c r="L45" i="2"/>
  <c r="O26" i="2"/>
  <c r="L52" i="2"/>
  <c r="P167" i="2"/>
  <c r="P173" i="2"/>
  <c r="P172" i="2" s="1"/>
  <c r="P146" i="2"/>
  <c r="I177" i="2"/>
  <c r="I51" i="2"/>
  <c r="I17" i="2"/>
  <c r="S137" i="2"/>
  <c r="P47" i="2"/>
  <c r="H177" i="2"/>
  <c r="M177" i="2"/>
  <c r="K51" i="2"/>
  <c r="K17" i="2"/>
  <c r="P52" i="2"/>
  <c r="H51" i="2"/>
  <c r="H17" i="2"/>
  <c r="H16" i="2" s="1"/>
  <c r="H15" i="2" s="1"/>
  <c r="H14" i="2" s="1"/>
  <c r="K177" i="2"/>
  <c r="P74" i="2"/>
  <c r="S74" i="2" s="1"/>
  <c r="P155" i="2"/>
  <c r="S155" i="2" s="1"/>
  <c r="P193" i="2"/>
  <c r="M17" i="2"/>
  <c r="P17" i="2"/>
  <c r="M51" i="2"/>
  <c r="I165" i="1"/>
  <c r="H165" i="1"/>
  <c r="I130" i="1"/>
  <c r="H130" i="1"/>
  <c r="I51" i="1"/>
  <c r="H51" i="1"/>
  <c r="I151" i="1"/>
  <c r="H151" i="1"/>
  <c r="H142" i="1"/>
  <c r="I142" i="1"/>
  <c r="K149" i="1"/>
  <c r="I108" i="1"/>
  <c r="H108" i="1"/>
  <c r="K192" i="1"/>
  <c r="K191" i="1"/>
  <c r="K190" i="1"/>
  <c r="K189" i="1"/>
  <c r="K188" i="1"/>
  <c r="K187" i="1"/>
  <c r="I186" i="1"/>
  <c r="H186" i="1"/>
  <c r="K185" i="1"/>
  <c r="K184" i="1" s="1"/>
  <c r="I184" i="1"/>
  <c r="H184" i="1"/>
  <c r="K183" i="1"/>
  <c r="K180" i="1"/>
  <c r="K179" i="1"/>
  <c r="I177" i="1"/>
  <c r="H177" i="1"/>
  <c r="K175" i="1"/>
  <c r="I175" i="1"/>
  <c r="H175" i="1"/>
  <c r="K173" i="1"/>
  <c r="K172" i="1"/>
  <c r="K171" i="1"/>
  <c r="H170" i="1"/>
  <c r="K168" i="1"/>
  <c r="K166" i="1"/>
  <c r="K164" i="1"/>
  <c r="K163" i="1" s="1"/>
  <c r="H163" i="1"/>
  <c r="K161" i="1"/>
  <c r="I160" i="1"/>
  <c r="H160" i="1"/>
  <c r="K159" i="1"/>
  <c r="K155" i="1"/>
  <c r="K154" i="1"/>
  <c r="K146" i="1"/>
  <c r="K145" i="1"/>
  <c r="K140" i="1"/>
  <c r="K135" i="1"/>
  <c r="I134" i="1"/>
  <c r="H134" i="1"/>
  <c r="K132" i="1"/>
  <c r="K131" i="1"/>
  <c r="K123" i="1"/>
  <c r="K117" i="1"/>
  <c r="K116" i="1"/>
  <c r="K115" i="1"/>
  <c r="K114" i="1"/>
  <c r="K113" i="1"/>
  <c r="K112" i="1"/>
  <c r="K106" i="1"/>
  <c r="K101" i="1"/>
  <c r="K100" i="1"/>
  <c r="K90" i="1"/>
  <c r="K88" i="1"/>
  <c r="K87" i="1"/>
  <c r="K77" i="1"/>
  <c r="K76" i="1"/>
  <c r="K75" i="1"/>
  <c r="K74" i="1"/>
  <c r="I73" i="1"/>
  <c r="H73" i="1"/>
  <c r="K71" i="1"/>
  <c r="K68" i="1"/>
  <c r="K65" i="1"/>
  <c r="K64" i="1"/>
  <c r="K60" i="1"/>
  <c r="K59" i="1"/>
  <c r="K57" i="1"/>
  <c r="K56" i="1"/>
  <c r="K47" i="1"/>
  <c r="I46" i="1"/>
  <c r="H46" i="1"/>
  <c r="I44" i="1"/>
  <c r="H44" i="1"/>
  <c r="I42" i="1"/>
  <c r="H42" i="1"/>
  <c r="K35" i="1"/>
  <c r="K33" i="1" s="1"/>
  <c r="I33" i="1"/>
  <c r="H33" i="1"/>
  <c r="K31" i="1"/>
  <c r="I31" i="1"/>
  <c r="H31" i="1"/>
  <c r="K30" i="1"/>
  <c r="K29" i="1" s="1"/>
  <c r="I29" i="1"/>
  <c r="H29" i="1"/>
  <c r="K27" i="1"/>
  <c r="I27" i="1"/>
  <c r="H27" i="1"/>
  <c r="K25" i="1"/>
  <c r="I25" i="1"/>
  <c r="H25" i="1"/>
  <c r="I20" i="1"/>
  <c r="H20" i="1"/>
  <c r="K19" i="1"/>
  <c r="I17" i="1"/>
  <c r="H17" i="1"/>
  <c r="S146" i="2" l="1"/>
  <c r="P136" i="2"/>
  <c r="S136" i="2" s="1"/>
  <c r="S52" i="2"/>
  <c r="L136" i="2"/>
  <c r="O136" i="2"/>
  <c r="O51" i="2"/>
  <c r="L177" i="2"/>
  <c r="O177" i="2"/>
  <c r="P16" i="2"/>
  <c r="S17" i="2"/>
  <c r="M16" i="2"/>
  <c r="O17" i="2"/>
  <c r="L51" i="2"/>
  <c r="K16" i="2"/>
  <c r="L17" i="2"/>
  <c r="I16" i="2"/>
  <c r="J17" i="2"/>
  <c r="J51" i="2"/>
  <c r="J136" i="2"/>
  <c r="J177" i="2"/>
  <c r="K50" i="2"/>
  <c r="P177" i="2"/>
  <c r="S177" i="2" s="1"/>
  <c r="I50" i="2"/>
  <c r="P51" i="2"/>
  <c r="S51" i="2" s="1"/>
  <c r="H50" i="2"/>
  <c r="H49" i="2" s="1"/>
  <c r="H42" i="2" s="1"/>
  <c r="H41" i="2" s="1"/>
  <c r="H40" i="2" s="1"/>
  <c r="H39" i="2" s="1"/>
  <c r="M50" i="2"/>
  <c r="K51" i="1"/>
  <c r="K130" i="1"/>
  <c r="Q16" i="1"/>
  <c r="K165" i="1"/>
  <c r="R16" i="1"/>
  <c r="R18" i="1"/>
  <c r="R17" i="1"/>
  <c r="Q56" i="1"/>
  <c r="Q11" i="1"/>
  <c r="Q17" i="1"/>
  <c r="K151" i="1"/>
  <c r="H174" i="1"/>
  <c r="K142" i="1"/>
  <c r="K177" i="1"/>
  <c r="K17" i="1"/>
  <c r="K108" i="1"/>
  <c r="K186" i="1"/>
  <c r="K46" i="1"/>
  <c r="I50" i="1"/>
  <c r="K160" i="1"/>
  <c r="H16" i="1"/>
  <c r="H15" i="1" s="1"/>
  <c r="H14" i="1" s="1"/>
  <c r="H13" i="1" s="1"/>
  <c r="H50" i="1"/>
  <c r="I174" i="1"/>
  <c r="K73" i="1"/>
  <c r="H133" i="1"/>
  <c r="K20" i="1"/>
  <c r="K134" i="1"/>
  <c r="S16" i="1" s="1"/>
  <c r="K170" i="1"/>
  <c r="K169" i="1" s="1"/>
  <c r="I133" i="1"/>
  <c r="I16" i="1"/>
  <c r="I15" i="1" s="1"/>
  <c r="I14" i="1" s="1"/>
  <c r="I13" i="1" s="1"/>
  <c r="M15" i="2" l="1"/>
  <c r="O16" i="2"/>
  <c r="M49" i="2"/>
  <c r="O50" i="2"/>
  <c r="K49" i="2"/>
  <c r="L50" i="2"/>
  <c r="P15" i="2"/>
  <c r="S16" i="2"/>
  <c r="I15" i="2"/>
  <c r="J16" i="2"/>
  <c r="K15" i="2"/>
  <c r="L16" i="2"/>
  <c r="I49" i="2"/>
  <c r="J50" i="2"/>
  <c r="P50" i="2"/>
  <c r="S17" i="1"/>
  <c r="S18" i="1"/>
  <c r="K16" i="1"/>
  <c r="K15" i="1" s="1"/>
  <c r="K14" i="1" s="1"/>
  <c r="K13" i="1" s="1"/>
  <c r="K174" i="1"/>
  <c r="I49" i="1"/>
  <c r="I48" i="1" s="1"/>
  <c r="I41" i="1" s="1"/>
  <c r="I40" i="1" s="1"/>
  <c r="I39" i="1" s="1"/>
  <c r="I38" i="1" s="1"/>
  <c r="K133" i="1"/>
  <c r="H49" i="1"/>
  <c r="H48" i="1" s="1"/>
  <c r="H41" i="1" s="1"/>
  <c r="H40" i="1" s="1"/>
  <c r="H39" i="1" s="1"/>
  <c r="H38" i="1" s="1"/>
  <c r="K50" i="1"/>
  <c r="P49" i="2" l="1"/>
  <c r="S50" i="2"/>
  <c r="K42" i="2"/>
  <c r="L49" i="2"/>
  <c r="M42" i="2"/>
  <c r="O49" i="2"/>
  <c r="M14" i="2"/>
  <c r="O15" i="2"/>
  <c r="P14" i="2"/>
  <c r="S15" i="2"/>
  <c r="I14" i="2"/>
  <c r="J14" i="2" s="1"/>
  <c r="J15" i="2"/>
  <c r="K14" i="2"/>
  <c r="L15" i="2"/>
  <c r="I42" i="2"/>
  <c r="J49" i="2"/>
  <c r="K49" i="1"/>
  <c r="K48" i="1" s="1"/>
  <c r="K41" i="1" s="1"/>
  <c r="K40" i="1" s="1"/>
  <c r="K39" i="1" s="1"/>
  <c r="K38" i="1" s="1"/>
  <c r="S14" i="2" l="1"/>
  <c r="L14" i="2"/>
  <c r="P42" i="2"/>
  <c r="S49" i="2"/>
  <c r="K41" i="2"/>
  <c r="L42" i="2"/>
  <c r="O14" i="2"/>
  <c r="M41" i="2"/>
  <c r="O42" i="2"/>
  <c r="I41" i="2"/>
  <c r="J42" i="2"/>
  <c r="K40" i="2" l="1"/>
  <c r="L41" i="2"/>
  <c r="M40" i="2"/>
  <c r="O41" i="2"/>
  <c r="P41" i="2"/>
  <c r="S42" i="2"/>
  <c r="I40" i="2"/>
  <c r="J41" i="2"/>
  <c r="M39" i="2" l="1"/>
  <c r="O40" i="2"/>
  <c r="K39" i="2"/>
  <c r="L40" i="2"/>
  <c r="P40" i="2"/>
  <c r="S41" i="2"/>
  <c r="I39" i="2"/>
  <c r="J39" i="2" s="1"/>
  <c r="J40" i="2"/>
  <c r="L39" i="2" l="1"/>
  <c r="O39" i="2"/>
  <c r="P39" i="2"/>
  <c r="S39" i="2" s="1"/>
  <c r="S40" i="2"/>
</calcChain>
</file>

<file path=xl/sharedStrings.xml><?xml version="1.0" encoding="utf-8"?>
<sst xmlns="http://schemas.openxmlformats.org/spreadsheetml/2006/main" count="1266" uniqueCount="300">
  <si>
    <t>ZAGREBAČKA FILHARMONIJA</t>
  </si>
  <si>
    <t>TRG STJEPANA RADIĆA 4</t>
  </si>
  <si>
    <t>OIB: 38657725741</t>
  </si>
  <si>
    <t>PLAN PRORAČUNA ZA 2024. GODINU I PROJEKCIJE ZA 2025. I 2026. GODINU</t>
  </si>
  <si>
    <t>POZICIJA</t>
  </si>
  <si>
    <t>BROJ KONTA</t>
  </si>
  <si>
    <t>VRSTA PRIHODA / PRIMITAKA</t>
  </si>
  <si>
    <t>Plan 2024</t>
  </si>
  <si>
    <t>Projekcija 2025</t>
  </si>
  <si>
    <t>Projekcija 2026</t>
  </si>
  <si>
    <t>Korisnik</t>
  </si>
  <si>
    <t>K325</t>
  </si>
  <si>
    <t>SVEUKUPNO PRIHODI</t>
  </si>
  <si>
    <t>Razdjel</t>
  </si>
  <si>
    <t>024</t>
  </si>
  <si>
    <t>GRADSKI URED ZA KULTURU, MEĐUGRADSKU I MEĐUNARODNU SURADNJU I CIVILNO DRUŠTVO</t>
  </si>
  <si>
    <t>Glava</t>
  </si>
  <si>
    <t>02</t>
  </si>
  <si>
    <t>USTANOVE U KULTURI</t>
  </si>
  <si>
    <t>Podglava</t>
  </si>
  <si>
    <t>24867</t>
  </si>
  <si>
    <t>Izvor</t>
  </si>
  <si>
    <t>1.1.1</t>
  </si>
  <si>
    <t>OPĆI PRIHODI I PRIMICI - PRORAČUNSKI KORISNICI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</si>
  <si>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</si>
  <si>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</si>
  <si>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</si>
  <si>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</si>
  <si>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3.1.1</t>
  </si>
  <si>
    <t>VLASTITI PRIHODI-PRORAČUNSKI KORISNICI</t>
  </si>
  <si>
    <t>P9205101</t>
  </si>
  <si>
    <t>6413</t>
  </si>
  <si>
    <t>Kamate na oročena sredstva i depozite po viđenju</t>
  </si>
  <si>
    <t>P9205102</t>
  </si>
  <si>
    <t>6415</t>
  </si>
  <si>
    <t>Prihodi od pozitivnih tečajnih razlika i razlika zbog primjene valutne klauzule</t>
  </si>
  <si>
    <t>P0019437</t>
  </si>
  <si>
    <t>6615</t>
  </si>
  <si>
    <t>Prihodi od pruženih usluga</t>
  </si>
  <si>
    <t>P9207149</t>
  </si>
  <si>
    <t>6831</t>
  </si>
  <si>
    <t>Ostali prihodi</t>
  </si>
  <si>
    <t>4.3.1</t>
  </si>
  <si>
    <t>PRIHODI ZA POSEBNE NAMJENE-PRORAČUNSKI KORISNICI</t>
  </si>
  <si>
    <t>P0019438</t>
  </si>
  <si>
    <t>6526</t>
  </si>
  <si>
    <t>Ostali nespomenuti prihodi</t>
  </si>
  <si>
    <t>5.2.1</t>
  </si>
  <si>
    <t>POMOĆI IZ DRUGIH PRORAČUNA-PK</t>
  </si>
  <si>
    <t>P9205100</t>
  </si>
  <si>
    <t>6361</t>
  </si>
  <si>
    <t>Tekuće pomoći proračunskim korisnicima iz proračuna koji im nije nadležan</t>
  </si>
  <si>
    <t>5.6.1</t>
  </si>
  <si>
    <t>POMOĆI TEMELJEM PRIJENOSA EU SREDSTAVA-PK</t>
  </si>
  <si>
    <t>P0019451</t>
  </si>
  <si>
    <t>6381</t>
  </si>
  <si>
    <t>Tekuće pomoći temeljem prijenosa EU sredstava</t>
  </si>
  <si>
    <t>6.1.1.</t>
  </si>
  <si>
    <t>DONACIJE - PRORAČUNSKI KORISNICI</t>
  </si>
  <si>
    <t>P9207471</t>
  </si>
  <si>
    <t>6631</t>
  </si>
  <si>
    <t>Tekuće donacije</t>
  </si>
  <si>
    <t>7.1.1</t>
  </si>
  <si>
    <t>PRIHODI OD PRODAJE ILI ZAMJ. NEF. IMOVINE I NAKN. S NASL.-PK</t>
  </si>
  <si>
    <t>P9207938</t>
  </si>
  <si>
    <t>Stambeni objekti</t>
  </si>
  <si>
    <t>P9205103</t>
  </si>
  <si>
    <t>7226</t>
  </si>
  <si>
    <t>Sportska i glazbena oprema</t>
  </si>
  <si>
    <t>VRSTA RASHODA / IZDATAKA</t>
  </si>
  <si>
    <t>SVEUKUPNO RASHODI</t>
  </si>
  <si>
    <t>R9004677</t>
  </si>
  <si>
    <t>9222</t>
  </si>
  <si>
    <t>Manjak prihoda</t>
  </si>
  <si>
    <t>R9004678</t>
  </si>
  <si>
    <t>R9004679</t>
  </si>
  <si>
    <t>Glavni program</t>
  </si>
  <si>
    <t>A02</t>
  </si>
  <si>
    <t>PRORAČUNSKI KORISNICI</t>
  </si>
  <si>
    <t>Program</t>
  </si>
  <si>
    <t>2124</t>
  </si>
  <si>
    <t>JAVNA UPRAVA I ADMINISTRACIJA</t>
  </si>
  <si>
    <t>Aktivnost</t>
  </si>
  <si>
    <t>A212401</t>
  </si>
  <si>
    <t>REDOVNA DJELATNOST PRORAČUNSKIH KORISNIKA</t>
  </si>
  <si>
    <t>1.1.2</t>
  </si>
  <si>
    <t>OPĆI PRIHODI I PRIMICI - PK U SUSTAVU RIZNICE</t>
  </si>
  <si>
    <t>R0196677</t>
  </si>
  <si>
    <t>3111</t>
  </si>
  <si>
    <t>Plaće za redovan rad</t>
  </si>
  <si>
    <t>R0196680</t>
  </si>
  <si>
    <t>3121</t>
  </si>
  <si>
    <t>Ostali rashodi za zaposlene</t>
  </si>
  <si>
    <t>R0196682</t>
  </si>
  <si>
    <t>3132</t>
  </si>
  <si>
    <t>Doprinosi za obvezno zdravstveno osiguranje</t>
  </si>
  <si>
    <t>R0196685</t>
  </si>
  <si>
    <t>3212</t>
  </si>
  <si>
    <t>Naknade za prijevoz, za rad na terenu i odvojeni život</t>
  </si>
  <si>
    <t>R0196687</t>
  </si>
  <si>
    <t>3213</t>
  </si>
  <si>
    <t>Stručno usavršavanje zaposlenika</t>
  </si>
  <si>
    <t>R0196690</t>
  </si>
  <si>
    <t>3221</t>
  </si>
  <si>
    <t>Uredski materijal i ostali materijalni rashodi</t>
  </si>
  <si>
    <t>R0196692</t>
  </si>
  <si>
    <t>3222</t>
  </si>
  <si>
    <t>Materijal i sirovine</t>
  </si>
  <si>
    <t>R0196694</t>
  </si>
  <si>
    <t>3223</t>
  </si>
  <si>
    <t>Energija</t>
  </si>
  <si>
    <t>R9013535</t>
  </si>
  <si>
    <t>Službena, radna i zaštitna odjeća i obuća</t>
  </si>
  <si>
    <t>R0196701</t>
  </si>
  <si>
    <t>3231</t>
  </si>
  <si>
    <t>Usluge telefona, pošte i prijevoza</t>
  </si>
  <si>
    <t>R9013534</t>
  </si>
  <si>
    <t>Usluge tekućeg i investicijskog održavanja</t>
  </si>
  <si>
    <t>R0196706</t>
  </si>
  <si>
    <t>3234</t>
  </si>
  <si>
    <t>Komunalne usluge</t>
  </si>
  <si>
    <t>R0196708</t>
  </si>
  <si>
    <t>3235</t>
  </si>
  <si>
    <t>Zakupnine i najamnine</t>
  </si>
  <si>
    <t>R9013536</t>
  </si>
  <si>
    <t>Zdravstvene i veterinarske usluge</t>
  </si>
  <si>
    <t>R0196711</t>
  </si>
  <si>
    <t>3237</t>
  </si>
  <si>
    <t>Intelektualne i osobne usluge</t>
  </si>
  <si>
    <t>3238</t>
  </si>
  <si>
    <t>Računalne usluge</t>
  </si>
  <si>
    <t>R0196715</t>
  </si>
  <si>
    <t>3239</t>
  </si>
  <si>
    <t>Ostale usluge</t>
  </si>
  <si>
    <t>R0196719</t>
  </si>
  <si>
    <t>3291</t>
  </si>
  <si>
    <t>Naknade za rad predstavničkih i izvršnih tijela, povje.i sl.</t>
  </si>
  <si>
    <t>R0196721</t>
  </si>
  <si>
    <t>3292</t>
  </si>
  <si>
    <t>Premije osiguranja</t>
  </si>
  <si>
    <t>R0196724</t>
  </si>
  <si>
    <t>3294</t>
  </si>
  <si>
    <t>Članarine</t>
  </si>
  <si>
    <t>R0196732</t>
  </si>
  <si>
    <t>3431</t>
  </si>
  <si>
    <t>Bankarske usluge i usluge platnog prometa</t>
  </si>
  <si>
    <t>R0196678</t>
  </si>
  <si>
    <t>R9001900</t>
  </si>
  <si>
    <t>3112</t>
  </si>
  <si>
    <t>Plaće u naravi</t>
  </si>
  <si>
    <t>R0240224867</t>
  </si>
  <si>
    <t>R0196683</t>
  </si>
  <si>
    <t>R0196684</t>
  </si>
  <si>
    <t>3211</t>
  </si>
  <si>
    <t>Službena putovanja</t>
  </si>
  <si>
    <t>R9007870</t>
  </si>
  <si>
    <t>R0196688</t>
  </si>
  <si>
    <t>R9007871</t>
  </si>
  <si>
    <t>R0196693</t>
  </si>
  <si>
    <t>R9001854</t>
  </si>
  <si>
    <t>R0196697</t>
  </si>
  <si>
    <t>3224</t>
  </si>
  <si>
    <t>Materijal i dijelovi za tekuće i investicijsko održavanje</t>
  </si>
  <si>
    <t>R9001855</t>
  </si>
  <si>
    <t>3225</t>
  </si>
  <si>
    <t>Sitni inventar i auto gume</t>
  </si>
  <si>
    <t>R9004273</t>
  </si>
  <si>
    <t>3227</t>
  </si>
  <si>
    <t>R9007872</t>
  </si>
  <si>
    <t>R9001856</t>
  </si>
  <si>
    <t>3232</t>
  </si>
  <si>
    <t>R9012106</t>
  </si>
  <si>
    <t>R9004274</t>
  </si>
  <si>
    <t>3236</t>
  </si>
  <si>
    <t>R0196712</t>
  </si>
  <si>
    <t>R9007873</t>
  </si>
  <si>
    <t>R9001860</t>
  </si>
  <si>
    <t>R9004275</t>
  </si>
  <si>
    <t>3241</t>
  </si>
  <si>
    <t>Naknade troškova osobama izvan radnog odnosa</t>
  </si>
  <si>
    <t>R9007875</t>
  </si>
  <si>
    <t>R0196723</t>
  </si>
  <si>
    <t>3293</t>
  </si>
  <si>
    <t>Reprezentacija</t>
  </si>
  <si>
    <t>R9016517</t>
  </si>
  <si>
    <t>R9004276</t>
  </si>
  <si>
    <t>3295</t>
  </si>
  <si>
    <t>Pristojbe i naknade</t>
  </si>
  <si>
    <t>R9012107</t>
  </si>
  <si>
    <t>Ostali nespomenuti rashodi poslovanja</t>
  </si>
  <si>
    <t>R9004277</t>
  </si>
  <si>
    <t>3423</t>
  </si>
  <si>
    <t>Kamate za primljene kredite i zajmove od kreditnih i ostalih finan. institucija izvan javnog sektora</t>
  </si>
  <si>
    <t>R9007885</t>
  </si>
  <si>
    <t>R9004278</t>
  </si>
  <si>
    <t>3432</t>
  </si>
  <si>
    <t>Negativne tečajne razlike i razlike zbog primjene valutne klauzule</t>
  </si>
  <si>
    <t>R9004279</t>
  </si>
  <si>
    <t>3433</t>
  </si>
  <si>
    <t>Zatezne kamate</t>
  </si>
  <si>
    <t>R9012108</t>
  </si>
  <si>
    <t>Ostale kazne</t>
  </si>
  <si>
    <t>R9012109</t>
  </si>
  <si>
    <t>Otplata glavnice od ostalih tuzemnih javnih institucija izvan javnog sektora</t>
  </si>
  <si>
    <t>R9012097</t>
  </si>
  <si>
    <t>R9007878</t>
  </si>
  <si>
    <t>R9016518</t>
  </si>
  <si>
    <t>R9012098</t>
  </si>
  <si>
    <t>R9016519</t>
  </si>
  <si>
    <t>R9007880</t>
  </si>
  <si>
    <t>R9001901</t>
  </si>
  <si>
    <t>R9007881</t>
  </si>
  <si>
    <t>R9001857</t>
  </si>
  <si>
    <t>R9001858</t>
  </si>
  <si>
    <t>R9001859</t>
  </si>
  <si>
    <t>R9012099</t>
  </si>
  <si>
    <t>R9012100</t>
  </si>
  <si>
    <t>R9007884</t>
  </si>
  <si>
    <t>R9013537</t>
  </si>
  <si>
    <t>R9001861</t>
  </si>
  <si>
    <t>3299</t>
  </si>
  <si>
    <t>R9012101</t>
  </si>
  <si>
    <t>R9007886</t>
  </si>
  <si>
    <t>R0196739</t>
  </si>
  <si>
    <t>6.1.1</t>
  </si>
  <si>
    <t>TEKUĆE DONACIJE</t>
  </si>
  <si>
    <t>R9010890</t>
  </si>
  <si>
    <t>A212402</t>
  </si>
  <si>
    <t>PROGRAMSKA DJELATNOST JAVNIH USTANOVA</t>
  </si>
  <si>
    <t>R0196740</t>
  </si>
  <si>
    <t>R0196742</t>
  </si>
  <si>
    <t>Usluge telefona,pošte i prijevoza</t>
  </si>
  <si>
    <t>R0196744</t>
  </si>
  <si>
    <t>3233</t>
  </si>
  <si>
    <t>Usluge promidžbe i informiranja</t>
  </si>
  <si>
    <t>R0196745</t>
  </si>
  <si>
    <t>R0196746</t>
  </si>
  <si>
    <t>R0196747</t>
  </si>
  <si>
    <t>R0196748</t>
  </si>
  <si>
    <t>R9011227</t>
  </si>
  <si>
    <t>R9007888</t>
  </si>
  <si>
    <t>R240224867</t>
  </si>
  <si>
    <t>R9007890</t>
  </si>
  <si>
    <t>R9004680</t>
  </si>
  <si>
    <t>R9011231</t>
  </si>
  <si>
    <t>R9011228</t>
  </si>
  <si>
    <t>R9007893</t>
  </si>
  <si>
    <t>R9001865</t>
  </si>
  <si>
    <t>R9007895</t>
  </si>
  <si>
    <t>R9012112</t>
  </si>
  <si>
    <t>R9011232</t>
  </si>
  <si>
    <t>R9001902</t>
  </si>
  <si>
    <t>R9012114</t>
  </si>
  <si>
    <t>R9001866</t>
  </si>
  <si>
    <t>R9011229</t>
  </si>
  <si>
    <t>R9012113</t>
  </si>
  <si>
    <t>A212403</t>
  </si>
  <si>
    <t>MEĐUNARODNE, MEĐUŽUPANIJSKE I GRADSKE MANIFESTACIJE</t>
  </si>
  <si>
    <t>R9003229</t>
  </si>
  <si>
    <t>R9003230</t>
  </si>
  <si>
    <t>R9003231</t>
  </si>
  <si>
    <t>Kapitalni projekt</t>
  </si>
  <si>
    <t>K212401</t>
  </si>
  <si>
    <t>OPREMANJE USTANOVA U KULTURI</t>
  </si>
  <si>
    <t>R9012567</t>
  </si>
  <si>
    <t>4226</t>
  </si>
  <si>
    <t>R9001864</t>
  </si>
  <si>
    <t>4221</t>
  </si>
  <si>
    <t>Uredska oprema i namještaj</t>
  </si>
  <si>
    <t>R9004280</t>
  </si>
  <si>
    <t>Komunikacijska oprema</t>
  </si>
  <si>
    <t>R9010891</t>
  </si>
  <si>
    <t>Ostala oprema za održavanje i zaštitu</t>
  </si>
  <si>
    <t>R9001862</t>
  </si>
  <si>
    <t>R0196770</t>
  </si>
  <si>
    <t>4241</t>
  </si>
  <si>
    <t>Knjige</t>
  </si>
  <si>
    <t>R9007896</t>
  </si>
  <si>
    <t>Dodatna ulaganja na postrojenjima i opremi</t>
  </si>
  <si>
    <t>R9012115</t>
  </si>
  <si>
    <t>R9011234</t>
  </si>
  <si>
    <t>R9001863</t>
  </si>
  <si>
    <t>R9011237</t>
  </si>
  <si>
    <t>Zagrebačka filharmonija</t>
  </si>
  <si>
    <t>ravnatelj</t>
  </si>
  <si>
    <t>Filip Fak</t>
  </si>
  <si>
    <t>INDEKS (5/4*100)</t>
  </si>
  <si>
    <t>INDEKS (7/5*100)</t>
  </si>
  <si>
    <t>INDEKS (9/7*100)</t>
  </si>
  <si>
    <t>INDEKS (11/9*100)</t>
  </si>
  <si>
    <t>-</t>
  </si>
  <si>
    <t>Projekcija 2027</t>
  </si>
  <si>
    <t>Ulaganja u računalne programe</t>
  </si>
  <si>
    <t>PLAN PRORAČUNA ZA 2026. GODINU I PROJEKCIJE ZA 2027. I 2028. GODINU</t>
  </si>
  <si>
    <t>5.1.0</t>
  </si>
  <si>
    <t>PROGRAMI UNIJE</t>
  </si>
  <si>
    <t>Izvršenje 2024</t>
  </si>
  <si>
    <t>Tekući Plan 2025</t>
  </si>
  <si>
    <t>Plan 2026</t>
  </si>
  <si>
    <t>Projekcija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</si>
</sst>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1A]d\.m\.yyyy\."/>
    <numFmt numFmtId="165" formatCode="[$-1041A]h:mm"/>
    <numFmt numFmtId="166" formatCode="[$-1041A]#,##0.00;\-\ #,##0.00"/>
    <numFmt numFmtId="167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 tint="4.9989318521683403E-2"/>
      <name val="Arial"/>
      <family val="2"/>
      <charset val="238"/>
    </font>
    <font>
      <sz val="11"/>
      <color theme="1" tint="4.9989318521683403E-2"/>
      <name val="Calibri"/>
      <family val="2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15"/>
        <bgColor indexed="0"/>
      </patternFill>
    </fill>
    <fill>
      <patternFill patternType="solid">
        <fgColor indexed="16"/>
        <bgColor indexed="0"/>
      </patternFill>
    </fill>
    <fill>
      <patternFill patternType="solid">
        <fgColor indexed="17"/>
        <bgColor indexed="0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 applyProtection="1">
      <alignment horizontal="left" vertical="top" wrapText="1" readingOrder="1"/>
      <protection locked="0"/>
    </xf>
    <xf numFmtId="0" fontId="4" fillId="0" borderId="0" xfId="0" applyFont="1"/>
    <xf numFmtId="0" fontId="2" fillId="0" borderId="0" xfId="0" applyFont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 applyProtection="1">
      <alignment horizontal="left" vertical="center" wrapText="1" readingOrder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2" borderId="2" xfId="0" applyFont="1" applyFill="1" applyBorder="1" applyAlignment="1" applyProtection="1">
      <alignment horizontal="left" wrapText="1" readingOrder="1"/>
      <protection locked="0"/>
    </xf>
    <xf numFmtId="0" fontId="5" fillId="2" borderId="2" xfId="0" applyFont="1" applyFill="1" applyBorder="1" applyAlignment="1" applyProtection="1">
      <alignment wrapText="1" readingOrder="1"/>
      <protection locked="0"/>
    </xf>
    <xf numFmtId="166" fontId="5" fillId="2" borderId="2" xfId="0" applyNumberFormat="1" applyFont="1" applyFill="1" applyBorder="1" applyAlignment="1" applyProtection="1">
      <alignment wrapText="1" readingOrder="1"/>
      <protection locked="0"/>
    </xf>
    <xf numFmtId="0" fontId="6" fillId="3" borderId="0" xfId="0" applyFont="1" applyFill="1" applyAlignment="1" applyProtection="1">
      <alignment horizontal="left" vertical="top" wrapText="1" readingOrder="1"/>
      <protection locked="0"/>
    </xf>
    <xf numFmtId="0" fontId="6" fillId="3" borderId="0" xfId="0" applyFont="1" applyFill="1" applyAlignment="1" applyProtection="1">
      <alignment vertical="top" wrapText="1" readingOrder="1"/>
      <protection locked="0"/>
    </xf>
    <xf numFmtId="166" fontId="6" fillId="3" borderId="0" xfId="0" applyNumberFormat="1" applyFont="1" applyFill="1" applyAlignment="1" applyProtection="1">
      <alignment vertical="top" wrapText="1" readingOrder="1"/>
      <protection locked="0"/>
    </xf>
    <xf numFmtId="0" fontId="6" fillId="4" borderId="0" xfId="0" applyFont="1" applyFill="1" applyAlignment="1" applyProtection="1">
      <alignment horizontal="left" vertical="top" wrapText="1" readingOrder="1"/>
      <protection locked="0"/>
    </xf>
    <xf numFmtId="0" fontId="6" fillId="4" borderId="0" xfId="0" applyFont="1" applyFill="1" applyAlignment="1" applyProtection="1">
      <alignment vertical="top" wrapText="1" readingOrder="1"/>
      <protection locked="0"/>
    </xf>
    <xf numFmtId="166" fontId="6" fillId="4" borderId="0" xfId="0" applyNumberFormat="1" applyFont="1" applyFill="1" applyAlignment="1" applyProtection="1">
      <alignment vertical="top" wrapText="1" readingOrder="1"/>
      <protection locked="0"/>
    </xf>
    <xf numFmtId="0" fontId="6" fillId="5" borderId="0" xfId="0" applyFont="1" applyFill="1" applyAlignment="1" applyProtection="1">
      <alignment horizontal="left" vertical="top" wrapText="1" readingOrder="1"/>
      <protection locked="0"/>
    </xf>
    <xf numFmtId="0" fontId="6" fillId="5" borderId="0" xfId="0" applyFont="1" applyFill="1" applyAlignment="1" applyProtection="1">
      <alignment vertical="top" wrapText="1" readingOrder="1"/>
      <protection locked="0"/>
    </xf>
    <xf numFmtId="166" fontId="6" fillId="5" borderId="0" xfId="0" applyNumberFormat="1" applyFont="1" applyFill="1" applyAlignment="1" applyProtection="1">
      <alignment vertical="top" wrapText="1" readingOrder="1"/>
      <protection locked="0"/>
    </xf>
    <xf numFmtId="0" fontId="5" fillId="6" borderId="0" xfId="0" applyFont="1" applyFill="1" applyAlignment="1" applyProtection="1">
      <alignment horizontal="left" vertical="top" wrapText="1" readingOrder="1"/>
      <protection locked="0"/>
    </xf>
    <xf numFmtId="49" fontId="5" fillId="6" borderId="0" xfId="0" applyNumberFormat="1" applyFont="1" applyFill="1" applyAlignment="1" applyProtection="1">
      <alignment vertical="top" wrapText="1" readingOrder="1"/>
      <protection locked="0"/>
    </xf>
    <xf numFmtId="166" fontId="5" fillId="6" borderId="0" xfId="0" applyNumberFormat="1" applyFont="1" applyFill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horizontal="left" vertical="top" wrapText="1" readingOrder="1"/>
      <protection locked="0"/>
    </xf>
    <xf numFmtId="49" fontId="3" fillId="0" borderId="0" xfId="0" applyNumberFormat="1" applyFont="1" applyAlignment="1" applyProtection="1">
      <alignment vertical="top" wrapText="1" readingOrder="1"/>
      <protection locked="0"/>
    </xf>
    <xf numFmtId="166" fontId="3" fillId="0" borderId="0" xfId="0" applyNumberFormat="1" applyFont="1" applyAlignment="1" applyProtection="1">
      <alignment vertical="top" wrapText="1" readingOrder="1"/>
      <protection locked="0"/>
    </xf>
    <xf numFmtId="0" fontId="5" fillId="6" borderId="0" xfId="0" applyFont="1" applyFill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5" fillId="7" borderId="0" xfId="0" applyFont="1" applyFill="1" applyAlignment="1" applyProtection="1">
      <alignment horizontal="left" vertical="top" wrapText="1" readingOrder="1"/>
      <protection locked="0"/>
    </xf>
    <xf numFmtId="0" fontId="5" fillId="7" borderId="0" xfId="0" applyFont="1" applyFill="1" applyAlignment="1" applyProtection="1">
      <alignment vertical="top" wrapText="1" readingOrder="1"/>
      <protection locked="0"/>
    </xf>
    <xf numFmtId="166" fontId="5" fillId="7" borderId="0" xfId="0" applyNumberFormat="1" applyFont="1" applyFill="1" applyAlignment="1" applyProtection="1">
      <alignment vertical="top" wrapText="1" readingOrder="1"/>
      <protection locked="0"/>
    </xf>
    <xf numFmtId="0" fontId="5" fillId="8" borderId="0" xfId="0" applyFont="1" applyFill="1" applyAlignment="1" applyProtection="1">
      <alignment horizontal="left" vertical="top" wrapText="1" readingOrder="1"/>
      <protection locked="0"/>
    </xf>
    <xf numFmtId="0" fontId="5" fillId="8" borderId="0" xfId="0" applyFont="1" applyFill="1" applyAlignment="1" applyProtection="1">
      <alignment vertical="top" wrapText="1" readingOrder="1"/>
      <protection locked="0"/>
    </xf>
    <xf numFmtId="166" fontId="5" fillId="8" borderId="0" xfId="0" applyNumberFormat="1" applyFont="1" applyFill="1" applyAlignment="1" applyProtection="1">
      <alignment vertical="top" wrapText="1" readingOrder="1"/>
      <protection locked="0"/>
    </xf>
    <xf numFmtId="0" fontId="5" fillId="9" borderId="0" xfId="0" applyFont="1" applyFill="1" applyAlignment="1" applyProtection="1">
      <alignment horizontal="left" vertical="top" wrapText="1" readingOrder="1"/>
      <protection locked="0"/>
    </xf>
    <xf numFmtId="0" fontId="5" fillId="9" borderId="0" xfId="0" applyFont="1" applyFill="1" applyAlignment="1" applyProtection="1">
      <alignment vertical="top" wrapText="1" readingOrder="1"/>
      <protection locked="0"/>
    </xf>
    <xf numFmtId="166" fontId="5" fillId="9" borderId="0" xfId="0" applyNumberFormat="1" applyFont="1" applyFill="1" applyAlignment="1" applyProtection="1">
      <alignment vertical="top" wrapText="1" readingOrder="1"/>
      <protection locked="0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167" fontId="0" fillId="0" borderId="0" xfId="0" applyNumberFormat="1"/>
    <xf numFmtId="0" fontId="0" fillId="0" borderId="2" xfId="0" applyBorder="1" applyAlignment="1" applyProtection="1">
      <alignment vertical="top" wrapText="1"/>
      <protection locked="0"/>
    </xf>
    <xf numFmtId="166" fontId="3" fillId="0" borderId="0" xfId="0" applyNumberFormat="1" applyFont="1" applyAlignment="1" applyProtection="1">
      <alignment horizontal="right" vertical="top" wrapText="1" readingOrder="1"/>
      <protection locked="0"/>
    </xf>
    <xf numFmtId="0" fontId="5" fillId="0" borderId="2" xfId="0" applyFont="1" applyBorder="1" applyAlignment="1" applyProtection="1">
      <alignment horizontal="center" vertical="center" wrapText="1" readingOrder="1"/>
      <protection locked="0"/>
    </xf>
    <xf numFmtId="166" fontId="5" fillId="6" borderId="0" xfId="0" applyNumberFormat="1" applyFont="1" applyFill="1" applyAlignment="1" applyProtection="1">
      <alignment horizontal="right" vertical="top" wrapText="1" readingOrder="1"/>
      <protection locked="0"/>
    </xf>
    <xf numFmtId="166" fontId="5" fillId="9" borderId="0" xfId="0" applyNumberFormat="1" applyFont="1" applyFill="1" applyAlignment="1" applyProtection="1">
      <alignment horizontal="right" vertical="top" wrapText="1" readingOrder="1"/>
      <protection locked="0"/>
    </xf>
    <xf numFmtId="166" fontId="5" fillId="0" borderId="0" xfId="0" applyNumberFormat="1" applyFont="1" applyAlignment="1" applyProtection="1">
      <alignment horizontal="right" vertical="top" wrapText="1" readingOrder="1"/>
      <protection locked="0"/>
    </xf>
    <xf numFmtId="0" fontId="14" fillId="0" borderId="0" xfId="0" applyFont="1" applyAlignment="1" applyProtection="1">
      <alignment horizontal="left" vertical="top" wrapText="1" readingOrder="1"/>
      <protection locked="0"/>
    </xf>
    <xf numFmtId="166" fontId="14" fillId="0" borderId="0" xfId="0" applyNumberFormat="1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0" fillId="0" borderId="0" xfId="0"/>
    <xf numFmtId="166" fontId="3" fillId="0" borderId="0" xfId="0" applyNumberFormat="1" applyFont="1" applyAlignment="1" applyProtection="1">
      <alignment vertical="top" wrapText="1" readingOrder="1"/>
      <protection locked="0"/>
    </xf>
    <xf numFmtId="0" fontId="9" fillId="0" borderId="0" xfId="0" applyFont="1"/>
    <xf numFmtId="0" fontId="8" fillId="0" borderId="0" xfId="0" applyFont="1"/>
    <xf numFmtId="0" fontId="5" fillId="6" borderId="0" xfId="0" applyFont="1" applyFill="1" applyAlignment="1" applyProtection="1">
      <alignment horizontal="left" vertical="top" wrapText="1" readingOrder="1"/>
      <protection locked="0"/>
    </xf>
    <xf numFmtId="166" fontId="5" fillId="6" borderId="0" xfId="0" applyNumberFormat="1" applyFont="1" applyFill="1" applyAlignment="1" applyProtection="1">
      <alignment vertical="top" wrapText="1" readingOrder="1"/>
      <protection locked="0"/>
    </xf>
    <xf numFmtId="0" fontId="5" fillId="9" borderId="0" xfId="0" applyFont="1" applyFill="1" applyAlignment="1" applyProtection="1">
      <alignment horizontal="left" vertical="top" wrapText="1" readingOrder="1"/>
      <protection locked="0"/>
    </xf>
    <xf numFmtId="166" fontId="5" fillId="9" borderId="0" xfId="0" applyNumberFormat="1" applyFont="1" applyFill="1" applyAlignment="1" applyProtection="1">
      <alignment vertical="top" wrapText="1" readingOrder="1"/>
      <protection locked="0"/>
    </xf>
    <xf numFmtId="0" fontId="1" fillId="0" borderId="0" xfId="0" applyFont="1"/>
    <xf numFmtId="0" fontId="0" fillId="0" borderId="0" xfId="0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5" fillId="8" borderId="0" xfId="0" applyFont="1" applyFill="1" applyAlignment="1" applyProtection="1">
      <alignment horizontal="left" vertical="top" wrapText="1" readingOrder="1"/>
      <protection locked="0"/>
    </xf>
    <xf numFmtId="166" fontId="5" fillId="8" borderId="0" xfId="0" applyNumberFormat="1" applyFont="1" applyFill="1" applyAlignment="1" applyProtection="1">
      <alignment vertical="top" wrapText="1" readingOrder="1"/>
      <protection locked="0"/>
    </xf>
    <xf numFmtId="0" fontId="5" fillId="7" borderId="0" xfId="0" applyFont="1" applyFill="1" applyAlignment="1" applyProtection="1">
      <alignment horizontal="left" vertical="top" wrapText="1" readingOrder="1"/>
      <protection locked="0"/>
    </xf>
    <xf numFmtId="166" fontId="5" fillId="7" borderId="0" xfId="0" applyNumberFormat="1" applyFont="1" applyFill="1" applyAlignment="1" applyProtection="1">
      <alignment vertical="top" wrapText="1" readingOrder="1"/>
      <protection locked="0"/>
    </xf>
    <xf numFmtId="0" fontId="6" fillId="5" borderId="0" xfId="0" applyFont="1" applyFill="1" applyAlignment="1" applyProtection="1">
      <alignment horizontal="left" vertical="top" wrapText="1" readingOrder="1"/>
      <protection locked="0"/>
    </xf>
    <xf numFmtId="0" fontId="7" fillId="0" borderId="0" xfId="0" applyFont="1"/>
    <xf numFmtId="166" fontId="6" fillId="5" borderId="0" xfId="0" applyNumberFormat="1" applyFont="1" applyFill="1" applyAlignment="1" applyProtection="1">
      <alignment vertical="top" wrapText="1" readingOrder="1"/>
      <protection locked="0"/>
    </xf>
    <xf numFmtId="0" fontId="6" fillId="3" borderId="0" xfId="0" applyFont="1" applyFill="1" applyAlignment="1" applyProtection="1">
      <alignment horizontal="left" vertical="top" wrapText="1" readingOrder="1"/>
      <protection locked="0"/>
    </xf>
    <xf numFmtId="166" fontId="6" fillId="3" borderId="0" xfId="0" applyNumberFormat="1" applyFont="1" applyFill="1" applyAlignment="1" applyProtection="1">
      <alignment vertical="top" wrapText="1" readingOrder="1"/>
      <protection locked="0"/>
    </xf>
    <xf numFmtId="0" fontId="6" fillId="4" borderId="0" xfId="0" applyFont="1" applyFill="1" applyAlignment="1" applyProtection="1">
      <alignment horizontal="left" vertical="top" wrapText="1" readingOrder="1"/>
      <protection locked="0"/>
    </xf>
    <xf numFmtId="166" fontId="6" fillId="4" borderId="0" xfId="0" applyNumberFormat="1" applyFont="1" applyFill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horizontal="left" vertical="center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2" borderId="2" xfId="0" applyFont="1" applyFill="1" applyBorder="1" applyAlignment="1" applyProtection="1">
      <alignment horizontal="left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166" fontId="5" fillId="2" borderId="2" xfId="0" applyNumberFormat="1" applyFont="1" applyFill="1" applyBorder="1" applyAlignment="1" applyProtection="1">
      <alignment wrapText="1" readingOrder="1"/>
      <protection locked="0"/>
    </xf>
    <xf numFmtId="166" fontId="3" fillId="0" borderId="0" xfId="0" applyNumberFormat="1" applyFont="1" applyAlignment="1" applyProtection="1">
      <alignment horizontal="right" vertical="top" wrapText="1" readingOrder="1"/>
      <protection locked="0"/>
    </xf>
    <xf numFmtId="0" fontId="8" fillId="0" borderId="0" xfId="0" applyFont="1" applyAlignment="1">
      <alignment horizontal="right" vertical="top"/>
    </xf>
    <xf numFmtId="0" fontId="2" fillId="0" borderId="0" xfId="0" applyFont="1" applyAlignment="1" applyProtection="1">
      <alignment vertical="top" wrapText="1" readingOrder="1"/>
      <protection locked="0"/>
    </xf>
    <xf numFmtId="164" fontId="3" fillId="0" borderId="0" xfId="0" applyNumberFormat="1" applyFont="1" applyAlignment="1" applyProtection="1">
      <alignment horizontal="left" vertical="top" wrapText="1" readingOrder="1"/>
      <protection locked="0"/>
    </xf>
    <xf numFmtId="165" fontId="3" fillId="0" borderId="0" xfId="0" applyNumberFormat="1" applyFont="1" applyAlignment="1" applyProtection="1">
      <alignment horizontal="left" vertical="top" wrapText="1" readingOrder="1"/>
      <protection locked="0"/>
    </xf>
    <xf numFmtId="0" fontId="13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16941-AC89-454A-80D9-E98156518E65}">
  <dimension ref="A1:S199"/>
  <sheetViews>
    <sheetView workbookViewId="0">
      <selection sqref="A1:XFD1048576"/>
    </sheetView>
  </sheetViews>
  <sheetFormatPr defaultRowHeight="15" x14ac:dyDescent="0.25"/>
  <cols>
    <col min="1" max="1" width="10.85546875" customWidth="1"/>
    <col min="6" max="6" width="50.28515625" customWidth="1"/>
    <col min="8" max="8" width="22.42578125" customWidth="1"/>
    <col min="13" max="13" width="1.5703125" customWidth="1"/>
    <col min="16" max="16" width="10.5703125" bestFit="1" customWidth="1"/>
    <col min="17" max="17" width="12.140625" bestFit="1" customWidth="1"/>
    <col min="18" max="18" width="14.5703125" customWidth="1"/>
    <col min="19" max="19" width="14.7109375" customWidth="1"/>
  </cols>
  <sheetData>
    <row r="1" spans="1:19" x14ac:dyDescent="0.25">
      <c r="A1" s="79" t="s">
        <v>0</v>
      </c>
      <c r="B1" s="49"/>
      <c r="C1" s="49"/>
      <c r="D1" s="49"/>
    </row>
    <row r="2" spans="1:19" x14ac:dyDescent="0.25">
      <c r="A2" s="49"/>
      <c r="B2" s="49"/>
      <c r="C2" s="49"/>
      <c r="D2" s="49"/>
      <c r="J2" s="48"/>
      <c r="K2" s="49"/>
      <c r="L2" s="80"/>
    </row>
    <row r="3" spans="1:19" x14ac:dyDescent="0.25">
      <c r="A3" s="79" t="s">
        <v>1</v>
      </c>
      <c r="B3" s="49"/>
      <c r="C3" s="49"/>
      <c r="D3" s="49"/>
      <c r="J3" s="49"/>
      <c r="K3" s="49"/>
      <c r="L3" s="49"/>
    </row>
    <row r="4" spans="1:19" x14ac:dyDescent="0.25">
      <c r="A4" s="49"/>
      <c r="B4" s="49"/>
      <c r="C4" s="49"/>
      <c r="D4" s="49"/>
    </row>
    <row r="5" spans="1:19" x14ac:dyDescent="0.25">
      <c r="A5" s="49"/>
      <c r="B5" s="49"/>
      <c r="C5" s="49"/>
      <c r="D5" s="49"/>
      <c r="J5" s="48"/>
      <c r="K5" s="49"/>
      <c r="L5" s="81"/>
    </row>
    <row r="6" spans="1:19" x14ac:dyDescent="0.25">
      <c r="A6" s="79" t="s">
        <v>2</v>
      </c>
      <c r="B6" s="49"/>
      <c r="C6" s="49"/>
      <c r="J6" s="49"/>
      <c r="K6" s="49"/>
      <c r="L6" s="49"/>
    </row>
    <row r="7" spans="1:19" x14ac:dyDescent="0.25">
      <c r="A7" s="49"/>
      <c r="B7" s="49"/>
      <c r="C7" s="49"/>
    </row>
    <row r="9" spans="1:19" ht="27.75" customHeight="1" x14ac:dyDescent="0.25">
      <c r="A9" s="2"/>
      <c r="B9" s="2"/>
      <c r="F9" s="3" t="s">
        <v>3</v>
      </c>
    </row>
    <row r="10" spans="1:19" x14ac:dyDescent="0.25">
      <c r="A10" s="2"/>
      <c r="B10" s="2"/>
      <c r="F10" s="3"/>
    </row>
    <row r="11" spans="1:19" x14ac:dyDescent="0.25">
      <c r="Q11" s="39">
        <f>H51+H134+H175</f>
        <v>5937300</v>
      </c>
    </row>
    <row r="12" spans="1:19" ht="22.5" x14ac:dyDescent="0.25">
      <c r="A12" s="4" t="s">
        <v>4</v>
      </c>
      <c r="B12" s="4" t="s">
        <v>5</v>
      </c>
      <c r="C12" s="71" t="s">
        <v>6</v>
      </c>
      <c r="D12" s="72"/>
      <c r="E12" s="72"/>
      <c r="F12" s="72"/>
      <c r="G12" s="72"/>
      <c r="H12" s="5" t="s">
        <v>7</v>
      </c>
      <c r="I12" s="73" t="s">
        <v>8</v>
      </c>
      <c r="J12" s="72"/>
      <c r="K12" s="73" t="s">
        <v>9</v>
      </c>
      <c r="L12" s="72"/>
      <c r="M12" s="72"/>
    </row>
    <row r="13" spans="1:19" x14ac:dyDescent="0.25">
      <c r="A13" s="6" t="s">
        <v>10</v>
      </c>
      <c r="B13" s="7" t="s">
        <v>11</v>
      </c>
      <c r="C13" s="74" t="s">
        <v>12</v>
      </c>
      <c r="D13" s="75"/>
      <c r="E13" s="75"/>
      <c r="F13" s="75"/>
      <c r="G13" s="75"/>
      <c r="H13" s="8">
        <f t="shared" ref="H13:I15" si="0">H14</f>
        <v>6435300</v>
      </c>
      <c r="I13" s="76">
        <f t="shared" si="0"/>
        <v>6570200</v>
      </c>
      <c r="J13" s="75"/>
      <c r="K13" s="76">
        <f>K14</f>
        <v>6689100</v>
      </c>
      <c r="L13" s="75"/>
      <c r="M13" s="75"/>
    </row>
    <row r="14" spans="1:19" x14ac:dyDescent="0.25">
      <c r="A14" s="9" t="s">
        <v>13</v>
      </c>
      <c r="B14" s="10" t="s">
        <v>14</v>
      </c>
      <c r="C14" s="67" t="s">
        <v>15</v>
      </c>
      <c r="D14" s="65"/>
      <c r="E14" s="65"/>
      <c r="F14" s="65"/>
      <c r="G14" s="65"/>
      <c r="H14" s="11">
        <f t="shared" si="0"/>
        <v>6435300</v>
      </c>
      <c r="I14" s="68">
        <f t="shared" si="0"/>
        <v>6570200</v>
      </c>
      <c r="J14" s="65"/>
      <c r="K14" s="68">
        <f>K15</f>
        <v>6689100</v>
      </c>
      <c r="L14" s="65"/>
      <c r="M14" s="65"/>
    </row>
    <row r="15" spans="1:19" x14ac:dyDescent="0.25">
      <c r="A15" s="12" t="s">
        <v>16</v>
      </c>
      <c r="B15" s="13" t="s">
        <v>17</v>
      </c>
      <c r="C15" s="69" t="s">
        <v>18</v>
      </c>
      <c r="D15" s="65"/>
      <c r="E15" s="65"/>
      <c r="F15" s="65"/>
      <c r="G15" s="65"/>
      <c r="H15" s="14">
        <f t="shared" si="0"/>
        <v>6435300</v>
      </c>
      <c r="I15" s="70">
        <f t="shared" si="0"/>
        <v>6570200</v>
      </c>
      <c r="J15" s="65"/>
      <c r="K15" s="70">
        <f>K16</f>
        <v>6689100</v>
      </c>
      <c r="L15" s="65"/>
      <c r="M15" s="65"/>
    </row>
    <row r="16" spans="1:19" x14ac:dyDescent="0.25">
      <c r="A16" s="15" t="s">
        <v>19</v>
      </c>
      <c r="B16" s="16" t="s">
        <v>20</v>
      </c>
      <c r="C16" s="64" t="s">
        <v>0</v>
      </c>
      <c r="D16" s="65"/>
      <c r="E16" s="65"/>
      <c r="F16" s="65"/>
      <c r="G16" s="65"/>
      <c r="H16" s="17">
        <f>H17+H20+H25+H27+H29+H33+H31</f>
        <v>6435300</v>
      </c>
      <c r="I16" s="66">
        <f>I17+I20+I25+I27+I29+I31+I33</f>
        <v>6570200</v>
      </c>
      <c r="J16" s="65"/>
      <c r="K16" s="66">
        <f>K17+K20+K25+K27+K29+K33+K31</f>
        <v>6689100</v>
      </c>
      <c r="L16" s="65"/>
      <c r="M16" s="65"/>
      <c r="Q16" s="39">
        <f>H42+H73+H142+H177</f>
        <v>226400</v>
      </c>
      <c r="R16" s="39">
        <f>I51+I134+I175</f>
        <v>6026300</v>
      </c>
      <c r="S16" s="39">
        <f>K51+K134+K175</f>
        <v>6026300</v>
      </c>
    </row>
    <row r="17" spans="1:19" x14ac:dyDescent="0.25">
      <c r="A17" s="18" t="s">
        <v>21</v>
      </c>
      <c r="B17" s="19" t="s">
        <v>22</v>
      </c>
      <c r="C17" s="53" t="s">
        <v>23</v>
      </c>
      <c r="D17" s="49"/>
      <c r="E17" s="49"/>
      <c r="F17" s="49"/>
      <c r="G17" s="49"/>
      <c r="H17" s="20">
        <f>H18+H19</f>
        <v>5937300</v>
      </c>
      <c r="I17" s="54">
        <f>I18+I19</f>
        <v>6026300</v>
      </c>
      <c r="J17" s="49"/>
      <c r="K17" s="54">
        <f>K18+K19</f>
        <v>6026300</v>
      </c>
      <c r="L17" s="49"/>
      <c r="M17" s="49"/>
      <c r="Q17" s="39">
        <f>H44+H108+H151</f>
        <v>256600</v>
      </c>
      <c r="R17" s="39">
        <f>I42+I73+I142+I177</f>
        <v>242900</v>
      </c>
      <c r="S17" s="39">
        <f>K42+K73+K142+K177</f>
        <v>314200</v>
      </c>
    </row>
    <row r="18" spans="1:19" x14ac:dyDescent="0.25">
      <c r="A18" s="21"/>
      <c r="B18" s="22" t="s">
        <v>24</v>
      </c>
      <c r="C18" s="48" t="s">
        <v>25</v>
      </c>
      <c r="D18" s="52"/>
      <c r="E18" s="52"/>
      <c r="F18" s="52"/>
      <c r="G18" s="52"/>
      <c r="H18" s="23">
        <v>5937300</v>
      </c>
      <c r="I18" s="50">
        <v>6026300</v>
      </c>
      <c r="J18" s="52"/>
      <c r="K18" s="50">
        <v>6026300</v>
      </c>
      <c r="L18" s="52"/>
      <c r="M18" s="52"/>
      <c r="R18" s="39">
        <f>I108+I151+I44</f>
        <v>286000</v>
      </c>
      <c r="S18" s="39">
        <f>K44+K108+K151</f>
        <v>333600</v>
      </c>
    </row>
    <row r="19" spans="1:19" x14ac:dyDescent="0.25">
      <c r="A19" s="21"/>
      <c r="B19" s="22" t="s">
        <v>26</v>
      </c>
      <c r="C19" s="48" t="s">
        <v>27</v>
      </c>
      <c r="D19" s="52"/>
      <c r="E19" s="52"/>
      <c r="F19" s="52"/>
      <c r="G19" s="52"/>
      <c r="H19" s="23">
        <v>0</v>
      </c>
      <c r="I19" s="50">
        <v>0</v>
      </c>
      <c r="J19" s="58"/>
      <c r="K19" s="50">
        <f>H19+I19</f>
        <v>0</v>
      </c>
      <c r="L19" s="52"/>
      <c r="M19" s="52"/>
    </row>
    <row r="20" spans="1:19" x14ac:dyDescent="0.25">
      <c r="A20" s="18" t="s">
        <v>21</v>
      </c>
      <c r="B20" s="24" t="s">
        <v>28</v>
      </c>
      <c r="C20" s="53" t="s">
        <v>29</v>
      </c>
      <c r="D20" s="49"/>
      <c r="E20" s="49"/>
      <c r="F20" s="49"/>
      <c r="G20" s="49"/>
      <c r="H20" s="20">
        <f>H21+H22+H23+H24</f>
        <v>226400</v>
      </c>
      <c r="I20" s="54">
        <f>I21+I22+I23+I24</f>
        <v>242900</v>
      </c>
      <c r="J20" s="49"/>
      <c r="K20" s="54">
        <f>K21+K22+K23+K24</f>
        <v>314200</v>
      </c>
      <c r="L20" s="49"/>
      <c r="M20" s="49"/>
    </row>
    <row r="21" spans="1:19" x14ac:dyDescent="0.25">
      <c r="A21" s="1" t="s">
        <v>30</v>
      </c>
      <c r="B21" s="25" t="s">
        <v>31</v>
      </c>
      <c r="C21" s="48" t="s">
        <v>32</v>
      </c>
      <c r="D21" s="49"/>
      <c r="E21" s="49"/>
      <c r="F21" s="49"/>
      <c r="G21" s="49"/>
      <c r="H21" s="23">
        <v>100</v>
      </c>
      <c r="I21" s="50">
        <v>100</v>
      </c>
      <c r="J21" s="49"/>
      <c r="K21" s="50">
        <v>100</v>
      </c>
      <c r="L21" s="49"/>
      <c r="M21" s="49"/>
    </row>
    <row r="22" spans="1:19" x14ac:dyDescent="0.25">
      <c r="A22" s="1" t="s">
        <v>33</v>
      </c>
      <c r="B22" s="25" t="s">
        <v>34</v>
      </c>
      <c r="C22" s="48" t="s">
        <v>35</v>
      </c>
      <c r="D22" s="49"/>
      <c r="E22" s="49"/>
      <c r="F22" s="49"/>
      <c r="G22" s="49"/>
      <c r="H22" s="23">
        <v>100</v>
      </c>
      <c r="I22" s="50">
        <v>100</v>
      </c>
      <c r="J22" s="49"/>
      <c r="K22" s="50">
        <v>100</v>
      </c>
      <c r="L22" s="49"/>
      <c r="M22" s="49"/>
    </row>
    <row r="23" spans="1:19" x14ac:dyDescent="0.25">
      <c r="A23" s="1" t="s">
        <v>36</v>
      </c>
      <c r="B23" s="25" t="s">
        <v>37</v>
      </c>
      <c r="C23" s="48" t="s">
        <v>38</v>
      </c>
      <c r="D23" s="49"/>
      <c r="E23" s="49"/>
      <c r="F23" s="49"/>
      <c r="G23" s="49"/>
      <c r="H23" s="23">
        <v>224200</v>
      </c>
      <c r="I23" s="50">
        <v>240700</v>
      </c>
      <c r="J23" s="49"/>
      <c r="K23" s="50">
        <v>312000</v>
      </c>
      <c r="L23" s="49"/>
      <c r="M23" s="49"/>
    </row>
    <row r="24" spans="1:19" x14ac:dyDescent="0.25">
      <c r="A24" s="1" t="s">
        <v>39</v>
      </c>
      <c r="B24" s="25" t="s">
        <v>40</v>
      </c>
      <c r="C24" s="48" t="s">
        <v>41</v>
      </c>
      <c r="D24" s="49"/>
      <c r="E24" s="49"/>
      <c r="F24" s="49"/>
      <c r="G24" s="49"/>
      <c r="H24" s="23">
        <v>2000</v>
      </c>
      <c r="I24" s="50">
        <v>2000</v>
      </c>
      <c r="J24" s="49"/>
      <c r="K24" s="50">
        <v>2000</v>
      </c>
      <c r="L24" s="49"/>
      <c r="M24" s="49"/>
    </row>
    <row r="25" spans="1:19" x14ac:dyDescent="0.25">
      <c r="A25" s="18" t="s">
        <v>21</v>
      </c>
      <c r="B25" s="24" t="s">
        <v>42</v>
      </c>
      <c r="C25" s="53" t="s">
        <v>43</v>
      </c>
      <c r="D25" s="49"/>
      <c r="E25" s="49"/>
      <c r="F25" s="49"/>
      <c r="G25" s="49"/>
      <c r="H25" s="20">
        <f>H26</f>
        <v>256600</v>
      </c>
      <c r="I25" s="54">
        <f>I26</f>
        <v>286000</v>
      </c>
      <c r="J25" s="49"/>
      <c r="K25" s="54">
        <f>K26</f>
        <v>333600</v>
      </c>
      <c r="L25" s="49"/>
      <c r="M25" s="49"/>
    </row>
    <row r="26" spans="1:19" x14ac:dyDescent="0.25">
      <c r="A26" s="1" t="s">
        <v>44</v>
      </c>
      <c r="B26" s="25" t="s">
        <v>45</v>
      </c>
      <c r="C26" s="48" t="s">
        <v>46</v>
      </c>
      <c r="D26" s="49"/>
      <c r="E26" s="49"/>
      <c r="F26" s="49"/>
      <c r="G26" s="49"/>
      <c r="H26" s="23">
        <v>256600</v>
      </c>
      <c r="I26" s="50">
        <v>286000</v>
      </c>
      <c r="J26" s="49"/>
      <c r="K26" s="50">
        <v>333600</v>
      </c>
      <c r="L26" s="49"/>
      <c r="M26" s="49"/>
    </row>
    <row r="27" spans="1:19" x14ac:dyDescent="0.25">
      <c r="A27" s="18" t="s">
        <v>21</v>
      </c>
      <c r="B27" s="24" t="s">
        <v>47</v>
      </c>
      <c r="C27" s="53" t="s">
        <v>48</v>
      </c>
      <c r="D27" s="49"/>
      <c r="E27" s="49"/>
      <c r="F27" s="49"/>
      <c r="G27" s="49"/>
      <c r="H27" s="20">
        <f>H28</f>
        <v>10000</v>
      </c>
      <c r="I27" s="54">
        <f>I28</f>
        <v>10000</v>
      </c>
      <c r="J27" s="49"/>
      <c r="K27" s="54">
        <f>K28</f>
        <v>10000</v>
      </c>
      <c r="L27" s="49"/>
      <c r="M27" s="49"/>
    </row>
    <row r="28" spans="1:19" x14ac:dyDescent="0.25">
      <c r="A28" s="1" t="s">
        <v>49</v>
      </c>
      <c r="B28" s="25" t="s">
        <v>50</v>
      </c>
      <c r="C28" s="48" t="s">
        <v>51</v>
      </c>
      <c r="D28" s="49"/>
      <c r="E28" s="49"/>
      <c r="F28" s="49"/>
      <c r="G28" s="49"/>
      <c r="H28" s="23">
        <v>10000</v>
      </c>
      <c r="I28" s="50">
        <v>10000</v>
      </c>
      <c r="J28" s="49"/>
      <c r="K28" s="50">
        <v>10000</v>
      </c>
      <c r="L28" s="49"/>
      <c r="M28" s="49"/>
    </row>
    <row r="29" spans="1:19" x14ac:dyDescent="0.25">
      <c r="A29" s="18" t="s">
        <v>21</v>
      </c>
      <c r="B29" s="24" t="s">
        <v>52</v>
      </c>
      <c r="C29" s="53" t="s">
        <v>53</v>
      </c>
      <c r="D29" s="49"/>
      <c r="E29" s="49"/>
      <c r="F29" s="49"/>
      <c r="G29" s="49"/>
      <c r="H29" s="20">
        <f>H30</f>
        <v>0</v>
      </c>
      <c r="I29" s="54">
        <f>I30</f>
        <v>0</v>
      </c>
      <c r="J29" s="49"/>
      <c r="K29" s="54">
        <f>K30</f>
        <v>0</v>
      </c>
      <c r="L29" s="49"/>
      <c r="M29" s="49"/>
    </row>
    <row r="30" spans="1:19" x14ac:dyDescent="0.25">
      <c r="A30" s="1" t="s">
        <v>54</v>
      </c>
      <c r="B30" s="25" t="s">
        <v>55</v>
      </c>
      <c r="C30" s="48" t="s">
        <v>56</v>
      </c>
      <c r="D30" s="49"/>
      <c r="E30" s="49"/>
      <c r="F30" s="49"/>
      <c r="G30" s="49"/>
      <c r="H30" s="23">
        <v>0</v>
      </c>
      <c r="I30" s="50">
        <v>0</v>
      </c>
      <c r="J30" s="49"/>
      <c r="K30" s="50">
        <f>H30+I30</f>
        <v>0</v>
      </c>
      <c r="L30" s="49"/>
      <c r="M30" s="49"/>
    </row>
    <row r="31" spans="1:19" x14ac:dyDescent="0.25">
      <c r="A31" s="18" t="s">
        <v>21</v>
      </c>
      <c r="B31" s="19" t="s">
        <v>57</v>
      </c>
      <c r="C31" s="53" t="s">
        <v>58</v>
      </c>
      <c r="D31" s="49"/>
      <c r="E31" s="49"/>
      <c r="F31" s="49"/>
      <c r="G31" s="49"/>
      <c r="H31" s="20">
        <f>H32</f>
        <v>5000</v>
      </c>
      <c r="I31" s="54">
        <f>I32</f>
        <v>5000</v>
      </c>
      <c r="J31" s="49"/>
      <c r="K31" s="54">
        <f>K32</f>
        <v>5000</v>
      </c>
      <c r="L31" s="49"/>
      <c r="M31" s="49"/>
    </row>
    <row r="32" spans="1:19" x14ac:dyDescent="0.25">
      <c r="A32" s="1" t="s">
        <v>59</v>
      </c>
      <c r="B32" s="22" t="s">
        <v>60</v>
      </c>
      <c r="C32" s="48" t="s">
        <v>61</v>
      </c>
      <c r="D32" s="49"/>
      <c r="E32" s="49"/>
      <c r="F32" s="49"/>
      <c r="G32" s="49"/>
      <c r="H32" s="23">
        <v>5000</v>
      </c>
      <c r="I32" s="50">
        <v>5000</v>
      </c>
      <c r="J32" s="52"/>
      <c r="K32" s="77">
        <v>5000</v>
      </c>
      <c r="L32" s="78"/>
      <c r="M32" s="78"/>
    </row>
    <row r="33" spans="1:17" x14ac:dyDescent="0.25">
      <c r="A33" s="18" t="s">
        <v>21</v>
      </c>
      <c r="B33" s="24" t="s">
        <v>62</v>
      </c>
      <c r="C33" s="53" t="s">
        <v>63</v>
      </c>
      <c r="D33" s="49"/>
      <c r="E33" s="49"/>
      <c r="F33" s="49"/>
      <c r="G33" s="49"/>
      <c r="H33" s="20">
        <f>H35+H34</f>
        <v>0</v>
      </c>
      <c r="I33" s="54">
        <f>I35+I34</f>
        <v>0</v>
      </c>
      <c r="J33" s="49"/>
      <c r="K33" s="54">
        <f>K35+K34</f>
        <v>0</v>
      </c>
      <c r="L33" s="49"/>
      <c r="M33" s="49"/>
    </row>
    <row r="34" spans="1:17" x14ac:dyDescent="0.25">
      <c r="A34" s="38" t="s">
        <v>64</v>
      </c>
      <c r="B34" s="1">
        <v>7211</v>
      </c>
      <c r="C34" s="48" t="s">
        <v>65</v>
      </c>
      <c r="D34" s="52"/>
      <c r="E34" s="52"/>
      <c r="F34" s="52"/>
      <c r="G34" s="52"/>
      <c r="H34" s="23">
        <v>0</v>
      </c>
      <c r="I34" s="50">
        <v>0</v>
      </c>
      <c r="J34" s="52"/>
      <c r="K34" s="50">
        <v>0</v>
      </c>
      <c r="L34" s="52"/>
      <c r="M34" s="52"/>
    </row>
    <row r="35" spans="1:17" x14ac:dyDescent="0.25">
      <c r="A35" s="1" t="s">
        <v>66</v>
      </c>
      <c r="B35" s="25" t="s">
        <v>67</v>
      </c>
      <c r="C35" s="48" t="s">
        <v>68</v>
      </c>
      <c r="D35" s="49"/>
      <c r="E35" s="49"/>
      <c r="F35" s="49"/>
      <c r="G35" s="49"/>
      <c r="H35" s="23">
        <v>0</v>
      </c>
      <c r="I35" s="50">
        <v>0</v>
      </c>
      <c r="J35" s="49"/>
      <c r="K35" s="50">
        <f>H35+I35</f>
        <v>0</v>
      </c>
      <c r="L35" s="49"/>
      <c r="M35" s="49"/>
    </row>
    <row r="37" spans="1:17" ht="22.5" x14ac:dyDescent="0.25">
      <c r="A37" s="4" t="s">
        <v>4</v>
      </c>
      <c r="B37" s="4" t="s">
        <v>5</v>
      </c>
      <c r="C37" s="71" t="s">
        <v>69</v>
      </c>
      <c r="D37" s="72"/>
      <c r="E37" s="72"/>
      <c r="F37" s="72"/>
      <c r="G37" s="72"/>
      <c r="H37" s="5"/>
      <c r="I37" s="73"/>
      <c r="J37" s="72"/>
      <c r="K37" s="73"/>
      <c r="L37" s="72"/>
      <c r="M37" s="72"/>
    </row>
    <row r="38" spans="1:17" x14ac:dyDescent="0.25">
      <c r="A38" s="6" t="s">
        <v>10</v>
      </c>
      <c r="B38" s="7" t="s">
        <v>11</v>
      </c>
      <c r="C38" s="74" t="s">
        <v>70</v>
      </c>
      <c r="D38" s="75"/>
      <c r="E38" s="75"/>
      <c r="F38" s="75"/>
      <c r="G38" s="75"/>
      <c r="H38" s="8">
        <f>H39</f>
        <v>6435300</v>
      </c>
      <c r="I38" s="76">
        <f t="shared" ref="H38:I40" si="1">I39</f>
        <v>6570200</v>
      </c>
      <c r="J38" s="75"/>
      <c r="K38" s="76">
        <f>K39</f>
        <v>6689100</v>
      </c>
      <c r="L38" s="75"/>
      <c r="M38" s="75"/>
    </row>
    <row r="39" spans="1:17" x14ac:dyDescent="0.25">
      <c r="A39" s="9" t="s">
        <v>13</v>
      </c>
      <c r="B39" s="10" t="s">
        <v>14</v>
      </c>
      <c r="C39" s="67" t="s">
        <v>15</v>
      </c>
      <c r="D39" s="65"/>
      <c r="E39" s="65"/>
      <c r="F39" s="65"/>
      <c r="G39" s="65"/>
      <c r="H39" s="11">
        <f t="shared" si="1"/>
        <v>6435300</v>
      </c>
      <c r="I39" s="68">
        <f t="shared" si="1"/>
        <v>6570200</v>
      </c>
      <c r="J39" s="65"/>
      <c r="K39" s="68">
        <f>K40</f>
        <v>6689100</v>
      </c>
      <c r="L39" s="65"/>
      <c r="M39" s="65"/>
    </row>
    <row r="40" spans="1:17" x14ac:dyDescent="0.25">
      <c r="A40" s="12" t="s">
        <v>16</v>
      </c>
      <c r="B40" s="13" t="s">
        <v>17</v>
      </c>
      <c r="C40" s="69" t="s">
        <v>18</v>
      </c>
      <c r="D40" s="65"/>
      <c r="E40" s="65"/>
      <c r="F40" s="65"/>
      <c r="G40" s="65"/>
      <c r="H40" s="14">
        <f t="shared" si="1"/>
        <v>6435300</v>
      </c>
      <c r="I40" s="70">
        <f t="shared" si="1"/>
        <v>6570200</v>
      </c>
      <c r="J40" s="65"/>
      <c r="K40" s="70">
        <f>K41</f>
        <v>6689100</v>
      </c>
      <c r="L40" s="65"/>
      <c r="M40" s="65"/>
    </row>
    <row r="41" spans="1:17" x14ac:dyDescent="0.25">
      <c r="A41" s="15" t="s">
        <v>19</v>
      </c>
      <c r="B41" s="16" t="s">
        <v>20</v>
      </c>
      <c r="C41" s="64" t="s">
        <v>0</v>
      </c>
      <c r="D41" s="65"/>
      <c r="E41" s="65"/>
      <c r="F41" s="65"/>
      <c r="G41" s="65"/>
      <c r="H41" s="17">
        <f>H48+H42+H44+H46</f>
        <v>6435300</v>
      </c>
      <c r="I41" s="66">
        <f>I48+I42+I44+I46</f>
        <v>6570200</v>
      </c>
      <c r="J41" s="65"/>
      <c r="K41" s="66">
        <f>K48+K42+K44+K46</f>
        <v>6689100</v>
      </c>
      <c r="L41" s="65"/>
      <c r="M41" s="65"/>
    </row>
    <row r="42" spans="1:17" x14ac:dyDescent="0.25">
      <c r="A42" s="18" t="s">
        <v>21</v>
      </c>
      <c r="B42" s="24" t="s">
        <v>28</v>
      </c>
      <c r="C42" s="53" t="s">
        <v>29</v>
      </c>
      <c r="D42" s="49"/>
      <c r="E42" s="49"/>
      <c r="F42" s="49"/>
      <c r="G42" s="49"/>
      <c r="H42" s="20">
        <f>H43</f>
        <v>100000</v>
      </c>
      <c r="I42" s="54">
        <f>I43</f>
        <v>120000</v>
      </c>
      <c r="J42" s="49"/>
      <c r="K42" s="54">
        <f>K43</f>
        <v>169600</v>
      </c>
      <c r="L42" s="49"/>
      <c r="M42" s="49"/>
    </row>
    <row r="43" spans="1:17" x14ac:dyDescent="0.25">
      <c r="A43" s="1" t="s">
        <v>71</v>
      </c>
      <c r="B43" s="25" t="s">
        <v>72</v>
      </c>
      <c r="C43" s="48" t="s">
        <v>73</v>
      </c>
      <c r="D43" s="49"/>
      <c r="E43" s="49"/>
      <c r="F43" s="49"/>
      <c r="G43" s="49"/>
      <c r="H43" s="23">
        <v>100000</v>
      </c>
      <c r="I43" s="50">
        <v>120000</v>
      </c>
      <c r="J43" s="49"/>
      <c r="K43" s="50">
        <v>169600</v>
      </c>
      <c r="L43" s="49"/>
      <c r="M43" s="49"/>
    </row>
    <row r="44" spans="1:17" x14ac:dyDescent="0.25">
      <c r="A44" s="18" t="s">
        <v>21</v>
      </c>
      <c r="B44" s="24" t="s">
        <v>42</v>
      </c>
      <c r="C44" s="53" t="s">
        <v>43</v>
      </c>
      <c r="D44" s="49"/>
      <c r="E44" s="49"/>
      <c r="F44" s="49"/>
      <c r="G44" s="49"/>
      <c r="H44" s="20">
        <f>H45</f>
        <v>50000</v>
      </c>
      <c r="I44" s="54">
        <f>I45</f>
        <v>80000</v>
      </c>
      <c r="J44" s="49"/>
      <c r="K44" s="54">
        <f>K45</f>
        <v>169600</v>
      </c>
      <c r="L44" s="49"/>
      <c r="M44" s="49"/>
      <c r="P44" s="39"/>
      <c r="Q44" s="39">
        <f>H43+I43+H45+I45+K43+K45</f>
        <v>689200</v>
      </c>
    </row>
    <row r="45" spans="1:17" x14ac:dyDescent="0.25">
      <c r="A45" s="1" t="s">
        <v>74</v>
      </c>
      <c r="B45" s="25" t="s">
        <v>72</v>
      </c>
      <c r="C45" s="48" t="s">
        <v>73</v>
      </c>
      <c r="D45" s="49"/>
      <c r="E45" s="49"/>
      <c r="F45" s="49"/>
      <c r="G45" s="49"/>
      <c r="H45" s="23">
        <v>50000</v>
      </c>
      <c r="I45" s="50">
        <v>80000</v>
      </c>
      <c r="J45" s="49"/>
      <c r="K45" s="50">
        <v>169600</v>
      </c>
      <c r="L45" s="49"/>
      <c r="M45" s="49"/>
    </row>
    <row r="46" spans="1:17" x14ac:dyDescent="0.25">
      <c r="A46" s="18" t="s">
        <v>21</v>
      </c>
      <c r="B46" s="24" t="s">
        <v>62</v>
      </c>
      <c r="C46" s="53" t="s">
        <v>63</v>
      </c>
      <c r="D46" s="49"/>
      <c r="E46" s="49"/>
      <c r="F46" s="49"/>
      <c r="G46" s="49"/>
      <c r="H46" s="20">
        <f>H47</f>
        <v>0</v>
      </c>
      <c r="I46" s="54">
        <f>I47</f>
        <v>0</v>
      </c>
      <c r="J46" s="49"/>
      <c r="K46" s="54">
        <f t="shared" ref="K46:K47" si="2">H46+I46</f>
        <v>0</v>
      </c>
      <c r="L46" s="49"/>
      <c r="M46" s="49"/>
    </row>
    <row r="47" spans="1:17" x14ac:dyDescent="0.25">
      <c r="A47" s="1" t="s">
        <v>75</v>
      </c>
      <c r="B47" s="25" t="s">
        <v>72</v>
      </c>
      <c r="C47" s="48" t="s">
        <v>73</v>
      </c>
      <c r="D47" s="49"/>
      <c r="E47" s="49"/>
      <c r="F47" s="49"/>
      <c r="G47" s="49"/>
      <c r="H47" s="23">
        <v>0</v>
      </c>
      <c r="I47" s="50">
        <v>0</v>
      </c>
      <c r="J47" s="49"/>
      <c r="K47" s="50">
        <f t="shared" si="2"/>
        <v>0</v>
      </c>
      <c r="L47" s="49"/>
      <c r="M47" s="49"/>
    </row>
    <row r="48" spans="1:17" ht="22.5" x14ac:dyDescent="0.25">
      <c r="A48" s="26" t="s">
        <v>76</v>
      </c>
      <c r="B48" s="27" t="s">
        <v>77</v>
      </c>
      <c r="C48" s="62" t="s">
        <v>78</v>
      </c>
      <c r="D48" s="49"/>
      <c r="E48" s="49"/>
      <c r="F48" s="49"/>
      <c r="G48" s="49"/>
      <c r="H48" s="28">
        <f>H49</f>
        <v>6285300</v>
      </c>
      <c r="I48" s="63">
        <f>I49</f>
        <v>6370200</v>
      </c>
      <c r="J48" s="58"/>
      <c r="K48" s="63">
        <f>K49</f>
        <v>6349900</v>
      </c>
      <c r="L48" s="49"/>
      <c r="M48" s="49"/>
    </row>
    <row r="49" spans="1:17" x14ac:dyDescent="0.25">
      <c r="A49" s="29" t="s">
        <v>79</v>
      </c>
      <c r="B49" s="30" t="s">
        <v>80</v>
      </c>
      <c r="C49" s="60" t="s">
        <v>81</v>
      </c>
      <c r="D49" s="49"/>
      <c r="E49" s="49"/>
      <c r="F49" s="49"/>
      <c r="G49" s="49"/>
      <c r="H49" s="31">
        <f>H50+H133+H169+H174</f>
        <v>6285300</v>
      </c>
      <c r="I49" s="61">
        <f>I50+I133+I169+I174</f>
        <v>6370200</v>
      </c>
      <c r="J49" s="58"/>
      <c r="K49" s="61">
        <f>K50+K133+K169+K174</f>
        <v>6349900</v>
      </c>
      <c r="L49" s="49"/>
      <c r="M49" s="49"/>
    </row>
    <row r="50" spans="1:17" x14ac:dyDescent="0.25">
      <c r="A50" s="32" t="s">
        <v>82</v>
      </c>
      <c r="B50" s="33" t="s">
        <v>83</v>
      </c>
      <c r="C50" s="55" t="s">
        <v>84</v>
      </c>
      <c r="D50" s="49"/>
      <c r="E50" s="49"/>
      <c r="F50" s="49"/>
      <c r="G50" s="49"/>
      <c r="H50" s="34">
        <f>H51+H73+H108+H130</f>
        <v>5624100</v>
      </c>
      <c r="I50" s="56">
        <f>I51+I73+I108+I130</f>
        <v>5672000</v>
      </c>
      <c r="J50" s="58"/>
      <c r="K50" s="56">
        <f>K51+K73+K108+K130</f>
        <v>5614700</v>
      </c>
      <c r="L50" s="49"/>
      <c r="M50" s="49"/>
    </row>
    <row r="51" spans="1:17" x14ac:dyDescent="0.25">
      <c r="A51" s="18" t="s">
        <v>21</v>
      </c>
      <c r="B51" s="24" t="s">
        <v>85</v>
      </c>
      <c r="C51" s="53" t="s">
        <v>86</v>
      </c>
      <c r="D51" s="49"/>
      <c r="E51" s="49"/>
      <c r="F51" s="49"/>
      <c r="G51" s="49"/>
      <c r="H51" s="20">
        <f>H52+H53+H54+H55+H56+H57+H58+H59+H61+H63+H64+H66+H67+H68+H69+H70+H71+H72+H62+H60+H65</f>
        <v>5377300</v>
      </c>
      <c r="I51" s="54">
        <f>I52+I53+I54+I55+I56+I57+I58+I59+I61+I63+I64+I66+I67+I68+I69+I70+I71+I72+I62+I60+I65</f>
        <v>5459100</v>
      </c>
      <c r="J51" s="49"/>
      <c r="K51" s="54">
        <f>K52+K53+K54+K55+K56+K57+K58+K59+K61+K63+K64+K66+K67+K68+K69+K70+K71+K72+K62+K60+K65</f>
        <v>5459100</v>
      </c>
      <c r="L51" s="49"/>
      <c r="M51" s="49"/>
    </row>
    <row r="52" spans="1:17" x14ac:dyDescent="0.25">
      <c r="A52" s="1" t="s">
        <v>87</v>
      </c>
      <c r="B52" s="25" t="s">
        <v>88</v>
      </c>
      <c r="C52" s="48" t="s">
        <v>89</v>
      </c>
      <c r="D52" s="49"/>
      <c r="E52" s="49"/>
      <c r="F52" s="49"/>
      <c r="G52" s="49"/>
      <c r="H52" s="23">
        <v>3850000</v>
      </c>
      <c r="I52" s="50">
        <v>3890000</v>
      </c>
      <c r="J52" s="49"/>
      <c r="K52" s="50">
        <v>3890000</v>
      </c>
      <c r="L52" s="49"/>
      <c r="M52" s="49"/>
    </row>
    <row r="53" spans="1:17" ht="15.75" customHeight="1" x14ac:dyDescent="0.25">
      <c r="A53" s="1" t="s">
        <v>90</v>
      </c>
      <c r="B53" s="25" t="s">
        <v>91</v>
      </c>
      <c r="C53" s="48" t="s">
        <v>92</v>
      </c>
      <c r="D53" s="49"/>
      <c r="E53" s="49"/>
      <c r="F53" s="49"/>
      <c r="G53" s="49"/>
      <c r="H53" s="23">
        <v>393300</v>
      </c>
      <c r="I53" s="50">
        <v>410000</v>
      </c>
      <c r="J53" s="49"/>
      <c r="K53" s="50">
        <v>410000</v>
      </c>
      <c r="L53" s="49"/>
      <c r="M53" s="49"/>
    </row>
    <row r="54" spans="1:17" x14ac:dyDescent="0.25">
      <c r="A54" s="1" t="s">
        <v>93</v>
      </c>
      <c r="B54" s="25" t="s">
        <v>94</v>
      </c>
      <c r="C54" s="48" t="s">
        <v>95</v>
      </c>
      <c r="D54" s="49"/>
      <c r="E54" s="49"/>
      <c r="F54" s="49"/>
      <c r="G54" s="49"/>
      <c r="H54" s="23">
        <v>650000</v>
      </c>
      <c r="I54" s="50">
        <v>660000</v>
      </c>
      <c r="J54" s="49"/>
      <c r="K54" s="50">
        <v>660000</v>
      </c>
      <c r="L54" s="49"/>
      <c r="M54" s="49"/>
    </row>
    <row r="55" spans="1:17" x14ac:dyDescent="0.25">
      <c r="A55" s="1" t="s">
        <v>96</v>
      </c>
      <c r="B55" s="25" t="s">
        <v>97</v>
      </c>
      <c r="C55" s="48" t="s">
        <v>98</v>
      </c>
      <c r="D55" s="49"/>
      <c r="E55" s="49"/>
      <c r="F55" s="49"/>
      <c r="G55" s="49"/>
      <c r="H55" s="23">
        <v>86000</v>
      </c>
      <c r="I55" s="50">
        <v>90000</v>
      </c>
      <c r="J55" s="49"/>
      <c r="K55" s="50">
        <v>90000</v>
      </c>
      <c r="L55" s="49"/>
      <c r="M55" s="49"/>
    </row>
    <row r="56" spans="1:17" x14ac:dyDescent="0.25">
      <c r="A56" s="1" t="s">
        <v>99</v>
      </c>
      <c r="B56" s="25" t="s">
        <v>100</v>
      </c>
      <c r="C56" s="48" t="s">
        <v>101</v>
      </c>
      <c r="D56" s="49"/>
      <c r="E56" s="49"/>
      <c r="F56" s="49"/>
      <c r="G56" s="49"/>
      <c r="H56" s="23">
        <v>0</v>
      </c>
      <c r="I56" s="50">
        <v>0</v>
      </c>
      <c r="J56" s="49"/>
      <c r="K56" s="50">
        <f t="shared" ref="K56:K71" si="3">H56+I56</f>
        <v>0</v>
      </c>
      <c r="L56" s="49"/>
      <c r="M56" s="49"/>
      <c r="Q56" s="39">
        <f>H51+H134+H175</f>
        <v>5937300</v>
      </c>
    </row>
    <row r="57" spans="1:17" ht="16.5" customHeight="1" x14ac:dyDescent="0.25">
      <c r="A57" s="1" t="s">
        <v>102</v>
      </c>
      <c r="B57" s="25" t="s">
        <v>103</v>
      </c>
      <c r="C57" s="48" t="s">
        <v>104</v>
      </c>
      <c r="D57" s="49"/>
      <c r="E57" s="49"/>
      <c r="F57" s="49"/>
      <c r="G57" s="49"/>
      <c r="H57" s="23">
        <v>0</v>
      </c>
      <c r="I57" s="50">
        <v>0</v>
      </c>
      <c r="J57" s="49"/>
      <c r="K57" s="50">
        <f t="shared" si="3"/>
        <v>0</v>
      </c>
      <c r="L57" s="49"/>
      <c r="M57" s="49"/>
    </row>
    <row r="58" spans="1:17" ht="13.5" customHeight="1" x14ac:dyDescent="0.25">
      <c r="A58" s="1" t="s">
        <v>105</v>
      </c>
      <c r="B58" s="25" t="s">
        <v>106</v>
      </c>
      <c r="C58" s="48" t="s">
        <v>107</v>
      </c>
      <c r="D58" s="49"/>
      <c r="E58" s="49"/>
      <c r="F58" s="49"/>
      <c r="G58" s="49"/>
      <c r="H58" s="23">
        <v>80000</v>
      </c>
      <c r="I58" s="50">
        <v>80000</v>
      </c>
      <c r="J58" s="49"/>
      <c r="K58" s="50">
        <v>80000</v>
      </c>
      <c r="L58" s="49"/>
      <c r="M58" s="49"/>
    </row>
    <row r="59" spans="1:17" x14ac:dyDescent="0.25">
      <c r="A59" s="1" t="s">
        <v>108</v>
      </c>
      <c r="B59" s="25" t="s">
        <v>109</v>
      </c>
      <c r="C59" s="48" t="s">
        <v>110</v>
      </c>
      <c r="D59" s="49"/>
      <c r="E59" s="49"/>
      <c r="F59" s="49"/>
      <c r="G59" s="49"/>
      <c r="H59" s="23">
        <v>0</v>
      </c>
      <c r="I59" s="50">
        <v>0</v>
      </c>
      <c r="J59" s="49"/>
      <c r="K59" s="50">
        <f t="shared" si="3"/>
        <v>0</v>
      </c>
      <c r="L59" s="49"/>
      <c r="M59" s="49"/>
    </row>
    <row r="60" spans="1:17" ht="13.5" customHeight="1" x14ac:dyDescent="0.25">
      <c r="A60" s="38" t="s">
        <v>111</v>
      </c>
      <c r="B60" s="1">
        <v>3227</v>
      </c>
      <c r="C60" s="48" t="s">
        <v>112</v>
      </c>
      <c r="D60" s="49"/>
      <c r="E60" s="49"/>
      <c r="F60" s="49"/>
      <c r="G60" s="49"/>
      <c r="H60" s="23">
        <v>0</v>
      </c>
      <c r="I60" s="50">
        <v>0</v>
      </c>
      <c r="J60" s="50"/>
      <c r="K60" s="50">
        <f>H60+I60</f>
        <v>0</v>
      </c>
      <c r="L60" s="49"/>
      <c r="M60" s="49"/>
    </row>
    <row r="61" spans="1:17" ht="13.5" customHeight="1" x14ac:dyDescent="0.25">
      <c r="A61" s="1" t="s">
        <v>113</v>
      </c>
      <c r="B61" s="25" t="s">
        <v>114</v>
      </c>
      <c r="C61" s="48" t="s">
        <v>115</v>
      </c>
      <c r="D61" s="49"/>
      <c r="E61" s="49"/>
      <c r="F61" s="49"/>
      <c r="G61" s="49"/>
      <c r="H61" s="23">
        <v>20000</v>
      </c>
      <c r="I61" s="50">
        <v>22000</v>
      </c>
      <c r="J61" s="49"/>
      <c r="K61" s="50">
        <v>22000</v>
      </c>
      <c r="L61" s="49"/>
      <c r="M61" s="49"/>
    </row>
    <row r="62" spans="1:17" x14ac:dyDescent="0.25">
      <c r="A62" s="38" t="s">
        <v>116</v>
      </c>
      <c r="B62" s="1">
        <v>3232</v>
      </c>
      <c r="C62" s="48" t="s">
        <v>117</v>
      </c>
      <c r="D62" s="49"/>
      <c r="E62" s="49"/>
      <c r="F62" s="49"/>
      <c r="G62" s="49"/>
      <c r="H62" s="23">
        <v>70000</v>
      </c>
      <c r="I62" s="50">
        <v>70000</v>
      </c>
      <c r="J62" s="49"/>
      <c r="K62" s="50">
        <v>70000</v>
      </c>
      <c r="L62" s="49"/>
      <c r="M62" s="49"/>
    </row>
    <row r="63" spans="1:17" x14ac:dyDescent="0.25">
      <c r="A63" s="1" t="s">
        <v>118</v>
      </c>
      <c r="B63" s="25" t="s">
        <v>119</v>
      </c>
      <c r="C63" s="48" t="s">
        <v>120</v>
      </c>
      <c r="D63" s="49"/>
      <c r="E63" s="49"/>
      <c r="F63" s="49"/>
      <c r="G63" s="49"/>
      <c r="H63" s="23">
        <v>3000</v>
      </c>
      <c r="I63" s="50">
        <v>3500</v>
      </c>
      <c r="J63" s="49"/>
      <c r="K63" s="50">
        <v>3500</v>
      </c>
      <c r="L63" s="49"/>
      <c r="M63" s="49"/>
    </row>
    <row r="64" spans="1:17" x14ac:dyDescent="0.25">
      <c r="A64" s="1" t="s">
        <v>121</v>
      </c>
      <c r="B64" s="25" t="s">
        <v>122</v>
      </c>
      <c r="C64" s="48" t="s">
        <v>123</v>
      </c>
      <c r="D64" s="49"/>
      <c r="E64" s="49"/>
      <c r="F64" s="49"/>
      <c r="G64" s="49"/>
      <c r="H64" s="23">
        <v>0</v>
      </c>
      <c r="I64" s="50">
        <v>0</v>
      </c>
      <c r="J64" s="49"/>
      <c r="K64" s="50">
        <f t="shared" si="3"/>
        <v>0</v>
      </c>
      <c r="L64" s="49"/>
      <c r="M64" s="49"/>
    </row>
    <row r="65" spans="1:13" x14ac:dyDescent="0.25">
      <c r="A65" s="38" t="s">
        <v>124</v>
      </c>
      <c r="B65" s="1">
        <v>3236</v>
      </c>
      <c r="C65" s="48" t="s">
        <v>125</v>
      </c>
      <c r="D65" s="49"/>
      <c r="E65" s="49"/>
      <c r="F65" s="49"/>
      <c r="G65" s="49"/>
      <c r="H65" s="23">
        <v>0</v>
      </c>
      <c r="I65" s="50">
        <v>0</v>
      </c>
      <c r="J65" s="49"/>
      <c r="K65" s="50">
        <f>H65+I65</f>
        <v>0</v>
      </c>
      <c r="L65" s="49"/>
      <c r="M65" s="49"/>
    </row>
    <row r="66" spans="1:13" x14ac:dyDescent="0.25">
      <c r="A66" s="1" t="s">
        <v>126</v>
      </c>
      <c r="B66" s="25" t="s">
        <v>127</v>
      </c>
      <c r="C66" s="48" t="s">
        <v>128</v>
      </c>
      <c r="D66" s="49"/>
      <c r="E66" s="49"/>
      <c r="F66" s="49"/>
      <c r="G66" s="49"/>
      <c r="H66" s="23">
        <v>121000</v>
      </c>
      <c r="I66" s="50">
        <v>121000</v>
      </c>
      <c r="J66" s="49"/>
      <c r="K66" s="50">
        <v>121000</v>
      </c>
      <c r="L66" s="49"/>
      <c r="M66" s="49"/>
    </row>
    <row r="67" spans="1:13" x14ac:dyDescent="0.25">
      <c r="A67" s="1">
        <v>17000</v>
      </c>
      <c r="B67" s="25" t="s">
        <v>129</v>
      </c>
      <c r="C67" s="48" t="s">
        <v>130</v>
      </c>
      <c r="D67" s="49"/>
      <c r="E67" s="49"/>
      <c r="F67" s="49"/>
      <c r="G67" s="49"/>
      <c r="H67" s="23">
        <v>17000</v>
      </c>
      <c r="I67" s="50">
        <v>20000</v>
      </c>
      <c r="J67" s="49"/>
      <c r="K67" s="50">
        <v>20000</v>
      </c>
      <c r="L67" s="49"/>
      <c r="M67" s="49"/>
    </row>
    <row r="68" spans="1:13" x14ac:dyDescent="0.25">
      <c r="A68" s="1" t="s">
        <v>131</v>
      </c>
      <c r="B68" s="25" t="s">
        <v>132</v>
      </c>
      <c r="C68" s="48" t="s">
        <v>133</v>
      </c>
      <c r="D68" s="49"/>
      <c r="E68" s="49"/>
      <c r="F68" s="49"/>
      <c r="G68" s="49"/>
      <c r="H68" s="23">
        <v>0</v>
      </c>
      <c r="I68" s="50">
        <v>0</v>
      </c>
      <c r="J68" s="49"/>
      <c r="K68" s="50">
        <f t="shared" si="3"/>
        <v>0</v>
      </c>
      <c r="L68" s="49"/>
      <c r="M68" s="49"/>
    </row>
    <row r="69" spans="1:13" x14ac:dyDescent="0.25">
      <c r="A69" s="1" t="s">
        <v>134</v>
      </c>
      <c r="B69" s="25" t="s">
        <v>135</v>
      </c>
      <c r="C69" s="48" t="s">
        <v>136</v>
      </c>
      <c r="D69" s="49"/>
      <c r="E69" s="49"/>
      <c r="F69" s="49"/>
      <c r="G69" s="49"/>
      <c r="H69" s="23">
        <v>4000</v>
      </c>
      <c r="I69" s="50">
        <v>4100</v>
      </c>
      <c r="J69" s="49"/>
      <c r="K69" s="50">
        <v>4100</v>
      </c>
      <c r="L69" s="49"/>
      <c r="M69" s="49"/>
    </row>
    <row r="70" spans="1:13" x14ac:dyDescent="0.25">
      <c r="A70" s="1" t="s">
        <v>137</v>
      </c>
      <c r="B70" s="25" t="s">
        <v>138</v>
      </c>
      <c r="C70" s="48" t="s">
        <v>139</v>
      </c>
      <c r="D70" s="49"/>
      <c r="E70" s="49"/>
      <c r="F70" s="49"/>
      <c r="G70" s="49"/>
      <c r="H70" s="23">
        <v>80000</v>
      </c>
      <c r="I70" s="50">
        <v>85000</v>
      </c>
      <c r="J70" s="49"/>
      <c r="K70" s="50">
        <v>85000</v>
      </c>
      <c r="L70" s="49"/>
      <c r="M70" s="49"/>
    </row>
    <row r="71" spans="1:13" x14ac:dyDescent="0.25">
      <c r="A71" s="1" t="s">
        <v>140</v>
      </c>
      <c r="B71" s="25" t="s">
        <v>141</v>
      </c>
      <c r="C71" s="48" t="s">
        <v>142</v>
      </c>
      <c r="D71" s="49"/>
      <c r="E71" s="49"/>
      <c r="F71" s="49"/>
      <c r="G71" s="49"/>
      <c r="H71" s="23">
        <v>0</v>
      </c>
      <c r="I71" s="50">
        <v>0</v>
      </c>
      <c r="J71" s="49"/>
      <c r="K71" s="50">
        <f t="shared" si="3"/>
        <v>0</v>
      </c>
      <c r="L71" s="49"/>
      <c r="M71" s="49"/>
    </row>
    <row r="72" spans="1:13" x14ac:dyDescent="0.25">
      <c r="A72" s="1" t="s">
        <v>143</v>
      </c>
      <c r="B72" s="25" t="s">
        <v>144</v>
      </c>
      <c r="C72" s="48" t="s">
        <v>145</v>
      </c>
      <c r="D72" s="49"/>
      <c r="E72" s="49"/>
      <c r="F72" s="49"/>
      <c r="G72" s="49"/>
      <c r="H72" s="23">
        <v>3000</v>
      </c>
      <c r="I72" s="50">
        <v>3500</v>
      </c>
      <c r="J72" s="49"/>
      <c r="K72" s="50">
        <v>3500</v>
      </c>
      <c r="L72" s="49"/>
      <c r="M72" s="49"/>
    </row>
    <row r="73" spans="1:13" x14ac:dyDescent="0.25">
      <c r="A73" s="18" t="s">
        <v>21</v>
      </c>
      <c r="B73" s="24" t="s">
        <v>28</v>
      </c>
      <c r="C73" s="53" t="s">
        <v>29</v>
      </c>
      <c r="D73" s="49"/>
      <c r="E73" s="49"/>
      <c r="F73" s="49"/>
      <c r="G73" s="49"/>
      <c r="H73" s="20">
        <f>H74+H75+H77+H78+H80+H82+H83+H84+H85+H86+H88+H90+H91+H93+H94+H97+H99+H101+H103+H104+H76+H79+H87+H81+H92+H95+H96+H102+H100+H106+H107+H89+H98+H105</f>
        <v>105200</v>
      </c>
      <c r="I73" s="54">
        <f>I74+I75+I77+I78+I80+I81+I82+I83+I84+I85+I86+I88+I90+I91+I93+I94+I97+I99+I101+I103+I104+I96+I76+I79+I87+I92+I95+I102+I106+I100+I107+I89+I98+I105</f>
        <v>86900</v>
      </c>
      <c r="J73" s="49"/>
      <c r="K73" s="54">
        <f>K74+K75+K77+K78+K80+K81+K82+K83+K84+K85+K86+K88+K90+K91+K93+K94+K97+K99+K101+K103+K104+K96+K76+K79+K87+K92+K95+K102+K106+K100+K107+K89+K98+K105</f>
        <v>79600</v>
      </c>
      <c r="L73" s="49"/>
      <c r="M73" s="49"/>
    </row>
    <row r="74" spans="1:13" x14ac:dyDescent="0.25">
      <c r="A74" s="1" t="s">
        <v>146</v>
      </c>
      <c r="B74" s="25" t="s">
        <v>88</v>
      </c>
      <c r="C74" s="48" t="s">
        <v>89</v>
      </c>
      <c r="D74" s="49"/>
      <c r="E74" s="49"/>
      <c r="F74" s="49"/>
      <c r="G74" s="49"/>
      <c r="H74" s="23">
        <v>0</v>
      </c>
      <c r="I74" s="50">
        <v>0</v>
      </c>
      <c r="J74" s="49"/>
      <c r="K74" s="50">
        <f>H74+I74</f>
        <v>0</v>
      </c>
      <c r="L74" s="49"/>
      <c r="M74" s="49"/>
    </row>
    <row r="75" spans="1:13" ht="15.75" customHeight="1" x14ac:dyDescent="0.25">
      <c r="A75" s="1" t="s">
        <v>147</v>
      </c>
      <c r="B75" s="25" t="s">
        <v>148</v>
      </c>
      <c r="C75" s="48" t="s">
        <v>149</v>
      </c>
      <c r="D75" s="49"/>
      <c r="E75" s="49"/>
      <c r="F75" s="49"/>
      <c r="G75" s="49"/>
      <c r="H75" s="23">
        <v>0</v>
      </c>
      <c r="I75" s="50">
        <v>0</v>
      </c>
      <c r="J75" s="49"/>
      <c r="K75" s="50">
        <f t="shared" ref="K75:K101" si="4">H75+I75</f>
        <v>0</v>
      </c>
      <c r="L75" s="49"/>
      <c r="M75" s="49"/>
    </row>
    <row r="76" spans="1:13" ht="17.25" customHeight="1" x14ac:dyDescent="0.25">
      <c r="A76" s="1" t="s">
        <v>150</v>
      </c>
      <c r="B76" s="1">
        <v>3121</v>
      </c>
      <c r="C76" s="48" t="s">
        <v>92</v>
      </c>
      <c r="D76" s="49"/>
      <c r="E76" s="49"/>
      <c r="F76" s="49"/>
      <c r="G76" s="49"/>
      <c r="H76" s="23">
        <v>0</v>
      </c>
      <c r="I76" s="50">
        <v>0</v>
      </c>
      <c r="J76" s="49"/>
      <c r="K76" s="50">
        <f>H76+I76</f>
        <v>0</v>
      </c>
      <c r="L76" s="49"/>
      <c r="M76" s="49"/>
    </row>
    <row r="77" spans="1:13" x14ac:dyDescent="0.25">
      <c r="A77" s="1" t="s">
        <v>151</v>
      </c>
      <c r="B77" s="25" t="s">
        <v>94</v>
      </c>
      <c r="C77" s="48" t="s">
        <v>95</v>
      </c>
      <c r="D77" s="49"/>
      <c r="E77" s="49"/>
      <c r="F77" s="49"/>
      <c r="G77" s="49"/>
      <c r="H77" s="23">
        <v>0</v>
      </c>
      <c r="I77" s="50">
        <v>0</v>
      </c>
      <c r="J77" s="49"/>
      <c r="K77" s="50">
        <f>H77+I77</f>
        <v>0</v>
      </c>
      <c r="L77" s="49"/>
      <c r="M77" s="49"/>
    </row>
    <row r="78" spans="1:13" x14ac:dyDescent="0.25">
      <c r="A78" s="1" t="s">
        <v>152</v>
      </c>
      <c r="B78" s="25" t="s">
        <v>153</v>
      </c>
      <c r="C78" s="48" t="s">
        <v>154</v>
      </c>
      <c r="D78" s="49"/>
      <c r="E78" s="49"/>
      <c r="F78" s="49"/>
      <c r="G78" s="49"/>
      <c r="H78" s="23">
        <v>2000</v>
      </c>
      <c r="I78" s="50">
        <v>3000</v>
      </c>
      <c r="J78" s="49"/>
      <c r="K78" s="50">
        <v>5000</v>
      </c>
      <c r="L78" s="49"/>
      <c r="M78" s="49"/>
    </row>
    <row r="79" spans="1:13" x14ac:dyDescent="0.25">
      <c r="A79" s="1" t="s">
        <v>155</v>
      </c>
      <c r="B79" s="1">
        <v>3212</v>
      </c>
      <c r="C79" s="48" t="s">
        <v>98</v>
      </c>
      <c r="D79" s="49"/>
      <c r="E79" s="49"/>
      <c r="F79" s="49"/>
      <c r="G79" s="49"/>
      <c r="H79" s="23">
        <v>200</v>
      </c>
      <c r="I79" s="50">
        <v>200</v>
      </c>
      <c r="J79" s="49"/>
      <c r="K79" s="50">
        <v>200</v>
      </c>
      <c r="L79" s="49"/>
      <c r="M79" s="49"/>
    </row>
    <row r="80" spans="1:13" x14ac:dyDescent="0.25">
      <c r="A80" s="1" t="s">
        <v>156</v>
      </c>
      <c r="B80" s="25" t="s">
        <v>100</v>
      </c>
      <c r="C80" s="48" t="s">
        <v>101</v>
      </c>
      <c r="D80" s="49"/>
      <c r="E80" s="49"/>
      <c r="F80" s="49"/>
      <c r="G80" s="49"/>
      <c r="H80" s="23">
        <v>1400</v>
      </c>
      <c r="I80" s="50">
        <v>2000</v>
      </c>
      <c r="J80" s="49"/>
      <c r="K80" s="50">
        <v>3000</v>
      </c>
      <c r="L80" s="49"/>
      <c r="M80" s="49"/>
    </row>
    <row r="81" spans="1:13" x14ac:dyDescent="0.25">
      <c r="A81" s="1" t="s">
        <v>157</v>
      </c>
      <c r="B81" s="25" t="s">
        <v>103</v>
      </c>
      <c r="C81" s="48" t="s">
        <v>104</v>
      </c>
      <c r="D81" s="49"/>
      <c r="E81" s="49"/>
      <c r="F81" s="49"/>
      <c r="G81" s="49"/>
      <c r="H81" s="23">
        <v>4000</v>
      </c>
      <c r="I81" s="50">
        <v>5000</v>
      </c>
      <c r="J81" s="49"/>
      <c r="K81" s="50">
        <v>10000</v>
      </c>
      <c r="L81" s="49"/>
      <c r="M81" s="49"/>
    </row>
    <row r="82" spans="1:13" x14ac:dyDescent="0.25">
      <c r="A82" s="1" t="s">
        <v>158</v>
      </c>
      <c r="B82" s="25" t="s">
        <v>106</v>
      </c>
      <c r="C82" s="48" t="s">
        <v>107</v>
      </c>
      <c r="D82" s="49"/>
      <c r="E82" s="49"/>
      <c r="F82" s="49"/>
      <c r="G82" s="49"/>
      <c r="H82" s="23">
        <v>1000</v>
      </c>
      <c r="I82" s="50">
        <v>2000</v>
      </c>
      <c r="J82" s="49"/>
      <c r="K82" s="50">
        <v>3000</v>
      </c>
      <c r="L82" s="49"/>
      <c r="M82" s="49"/>
    </row>
    <row r="83" spans="1:13" x14ac:dyDescent="0.25">
      <c r="A83" s="1" t="s">
        <v>159</v>
      </c>
      <c r="B83" s="25" t="s">
        <v>109</v>
      </c>
      <c r="C83" s="48" t="s">
        <v>110</v>
      </c>
      <c r="D83" s="49"/>
      <c r="E83" s="49"/>
      <c r="F83" s="49"/>
      <c r="G83" s="49"/>
      <c r="H83" s="23">
        <v>500</v>
      </c>
      <c r="I83" s="50">
        <v>1000</v>
      </c>
      <c r="J83" s="49"/>
      <c r="K83" s="50">
        <v>1500</v>
      </c>
      <c r="L83" s="49"/>
      <c r="M83" s="49"/>
    </row>
    <row r="84" spans="1:13" x14ac:dyDescent="0.25">
      <c r="A84" s="1" t="s">
        <v>160</v>
      </c>
      <c r="B84" s="25" t="s">
        <v>161</v>
      </c>
      <c r="C84" s="48" t="s">
        <v>162</v>
      </c>
      <c r="D84" s="49"/>
      <c r="E84" s="49"/>
      <c r="F84" s="49"/>
      <c r="G84" s="49"/>
      <c r="H84" s="23">
        <v>0</v>
      </c>
      <c r="I84" s="50">
        <v>0</v>
      </c>
      <c r="J84" s="49"/>
      <c r="K84" s="50">
        <v>0</v>
      </c>
      <c r="L84" s="49"/>
      <c r="M84" s="49"/>
    </row>
    <row r="85" spans="1:13" x14ac:dyDescent="0.25">
      <c r="A85" s="1" t="s">
        <v>163</v>
      </c>
      <c r="B85" s="25" t="s">
        <v>164</v>
      </c>
      <c r="C85" s="48" t="s">
        <v>165</v>
      </c>
      <c r="D85" s="49"/>
      <c r="E85" s="49"/>
      <c r="F85" s="49"/>
      <c r="G85" s="49"/>
      <c r="H85" s="23">
        <v>500</v>
      </c>
      <c r="I85" s="50">
        <v>500</v>
      </c>
      <c r="J85" s="49"/>
      <c r="K85" s="50">
        <v>1000</v>
      </c>
      <c r="L85" s="49"/>
      <c r="M85" s="49"/>
    </row>
    <row r="86" spans="1:13" x14ac:dyDescent="0.25">
      <c r="A86" s="1" t="s">
        <v>166</v>
      </c>
      <c r="B86" s="25" t="s">
        <v>167</v>
      </c>
      <c r="C86" s="48" t="s">
        <v>112</v>
      </c>
      <c r="D86" s="49"/>
      <c r="E86" s="49"/>
      <c r="F86" s="49"/>
      <c r="G86" s="49"/>
      <c r="H86" s="23">
        <v>2000</v>
      </c>
      <c r="I86" s="50">
        <v>3000</v>
      </c>
      <c r="J86" s="49"/>
      <c r="K86" s="50">
        <v>5000</v>
      </c>
      <c r="L86" s="49"/>
      <c r="M86" s="49"/>
    </row>
    <row r="87" spans="1:13" x14ac:dyDescent="0.25">
      <c r="A87" s="1" t="s">
        <v>168</v>
      </c>
      <c r="B87" s="1">
        <v>3231</v>
      </c>
      <c r="C87" s="48" t="s">
        <v>115</v>
      </c>
      <c r="D87" s="49"/>
      <c r="E87" s="49"/>
      <c r="F87" s="49"/>
      <c r="G87" s="49"/>
      <c r="H87" s="23">
        <v>1000</v>
      </c>
      <c r="I87" s="50">
        <v>1000</v>
      </c>
      <c r="J87" s="49"/>
      <c r="K87" s="50">
        <f>H87+I87</f>
        <v>2000</v>
      </c>
      <c r="L87" s="49"/>
      <c r="M87" s="49"/>
    </row>
    <row r="88" spans="1:13" x14ac:dyDescent="0.25">
      <c r="A88" s="1" t="s">
        <v>169</v>
      </c>
      <c r="B88" s="25" t="s">
        <v>170</v>
      </c>
      <c r="C88" s="48" t="s">
        <v>117</v>
      </c>
      <c r="D88" s="49"/>
      <c r="E88" s="49"/>
      <c r="F88" s="49"/>
      <c r="G88" s="49"/>
      <c r="H88" s="23">
        <v>0</v>
      </c>
      <c r="I88" s="50">
        <v>0</v>
      </c>
      <c r="J88" s="49"/>
      <c r="K88" s="50">
        <f t="shared" si="4"/>
        <v>0</v>
      </c>
      <c r="L88" s="49"/>
      <c r="M88" s="49"/>
    </row>
    <row r="89" spans="1:13" x14ac:dyDescent="0.25">
      <c r="A89" s="1" t="s">
        <v>171</v>
      </c>
      <c r="B89" s="1">
        <v>3235</v>
      </c>
      <c r="C89" s="48" t="s">
        <v>123</v>
      </c>
      <c r="D89" s="49"/>
      <c r="E89" s="49"/>
      <c r="F89" s="49"/>
      <c r="G89" s="49"/>
      <c r="H89" s="23">
        <v>7000</v>
      </c>
      <c r="I89" s="50">
        <v>8000</v>
      </c>
      <c r="J89" s="49"/>
      <c r="K89" s="50">
        <v>10000</v>
      </c>
      <c r="L89" s="49"/>
      <c r="M89" s="49"/>
    </row>
    <row r="90" spans="1:13" x14ac:dyDescent="0.25">
      <c r="A90" s="1" t="s">
        <v>172</v>
      </c>
      <c r="B90" s="25" t="s">
        <v>173</v>
      </c>
      <c r="C90" s="48" t="s">
        <v>125</v>
      </c>
      <c r="D90" s="49"/>
      <c r="E90" s="49"/>
      <c r="F90" s="49"/>
      <c r="G90" s="49"/>
      <c r="H90" s="23">
        <v>0</v>
      </c>
      <c r="I90" s="50">
        <v>0</v>
      </c>
      <c r="J90" s="49"/>
      <c r="K90" s="50">
        <f t="shared" si="4"/>
        <v>0</v>
      </c>
      <c r="L90" s="49"/>
      <c r="M90" s="49"/>
    </row>
    <row r="91" spans="1:13" x14ac:dyDescent="0.25">
      <c r="A91" s="1" t="s">
        <v>174</v>
      </c>
      <c r="B91" s="25" t="s">
        <v>127</v>
      </c>
      <c r="C91" s="48" t="s">
        <v>128</v>
      </c>
      <c r="D91" s="49"/>
      <c r="E91" s="49"/>
      <c r="F91" s="49"/>
      <c r="G91" s="49"/>
      <c r="H91" s="23">
        <v>3000</v>
      </c>
      <c r="I91" s="50">
        <v>5000</v>
      </c>
      <c r="J91" s="49"/>
      <c r="K91" s="50">
        <v>8000</v>
      </c>
      <c r="L91" s="49"/>
      <c r="M91" s="49"/>
    </row>
    <row r="92" spans="1:13" x14ac:dyDescent="0.25">
      <c r="A92" s="1" t="s">
        <v>175</v>
      </c>
      <c r="B92" s="1">
        <v>3238</v>
      </c>
      <c r="C92" s="48" t="s">
        <v>130</v>
      </c>
      <c r="D92" s="49"/>
      <c r="E92" s="49"/>
      <c r="F92" s="49"/>
      <c r="G92" s="49"/>
      <c r="H92" s="23">
        <v>4000</v>
      </c>
      <c r="I92" s="50">
        <v>4000</v>
      </c>
      <c r="J92" s="49"/>
      <c r="K92" s="50">
        <v>8000</v>
      </c>
      <c r="L92" s="49"/>
      <c r="M92" s="49"/>
    </row>
    <row r="93" spans="1:13" x14ac:dyDescent="0.25">
      <c r="A93" s="1" t="s">
        <v>176</v>
      </c>
      <c r="B93" s="25" t="s">
        <v>132</v>
      </c>
      <c r="C93" s="48" t="s">
        <v>133</v>
      </c>
      <c r="D93" s="49"/>
      <c r="E93" s="49"/>
      <c r="F93" s="49"/>
      <c r="G93" s="49"/>
      <c r="H93" s="23">
        <v>1000</v>
      </c>
      <c r="I93" s="50">
        <v>2000</v>
      </c>
      <c r="J93" s="49"/>
      <c r="K93" s="50">
        <v>3000</v>
      </c>
      <c r="L93" s="49"/>
      <c r="M93" s="49"/>
    </row>
    <row r="94" spans="1:13" x14ac:dyDescent="0.25">
      <c r="A94" s="1" t="s">
        <v>177</v>
      </c>
      <c r="B94" s="25" t="s">
        <v>178</v>
      </c>
      <c r="C94" s="48" t="s">
        <v>179</v>
      </c>
      <c r="D94" s="49"/>
      <c r="E94" s="49"/>
      <c r="F94" s="49"/>
      <c r="G94" s="49"/>
      <c r="H94" s="23">
        <v>200</v>
      </c>
      <c r="I94" s="50">
        <v>1000</v>
      </c>
      <c r="J94" s="49"/>
      <c r="K94" s="50">
        <v>1200</v>
      </c>
      <c r="L94" s="49"/>
      <c r="M94" s="49"/>
    </row>
    <row r="95" spans="1:13" ht="16.5" customHeight="1" x14ac:dyDescent="0.25">
      <c r="A95" s="1" t="s">
        <v>150</v>
      </c>
      <c r="B95" s="1">
        <v>3291</v>
      </c>
      <c r="C95" s="48" t="s">
        <v>136</v>
      </c>
      <c r="D95" s="49"/>
      <c r="E95" s="49"/>
      <c r="F95" s="49"/>
      <c r="G95" s="49"/>
      <c r="H95" s="23">
        <v>100</v>
      </c>
      <c r="I95" s="50">
        <v>100</v>
      </c>
      <c r="J95" s="49"/>
      <c r="K95" s="50">
        <v>100</v>
      </c>
      <c r="L95" s="49"/>
      <c r="M95" s="49"/>
    </row>
    <row r="96" spans="1:13" x14ac:dyDescent="0.25">
      <c r="A96" s="1" t="s">
        <v>180</v>
      </c>
      <c r="B96" s="1">
        <v>3292</v>
      </c>
      <c r="C96" s="48" t="s">
        <v>139</v>
      </c>
      <c r="D96" s="49"/>
      <c r="E96" s="49"/>
      <c r="F96" s="49"/>
      <c r="G96" s="49"/>
      <c r="H96" s="23">
        <v>1000</v>
      </c>
      <c r="I96" s="50">
        <v>1000</v>
      </c>
      <c r="J96" s="49"/>
      <c r="K96" s="50">
        <v>2000</v>
      </c>
      <c r="L96" s="49"/>
      <c r="M96" s="49"/>
    </row>
    <row r="97" spans="1:13" x14ac:dyDescent="0.25">
      <c r="A97" s="1" t="s">
        <v>181</v>
      </c>
      <c r="B97" s="25" t="s">
        <v>182</v>
      </c>
      <c r="C97" s="48" t="s">
        <v>183</v>
      </c>
      <c r="D97" s="49"/>
      <c r="E97" s="49"/>
      <c r="F97" s="49"/>
      <c r="G97" s="49"/>
      <c r="H97" s="23">
        <v>5000</v>
      </c>
      <c r="I97" s="50">
        <v>5000</v>
      </c>
      <c r="J97" s="49"/>
      <c r="K97" s="50">
        <v>5000</v>
      </c>
      <c r="L97" s="49"/>
      <c r="M97" s="49"/>
    </row>
    <row r="98" spans="1:13" x14ac:dyDescent="0.25">
      <c r="A98" s="38" t="s">
        <v>184</v>
      </c>
      <c r="B98" s="1">
        <v>3294</v>
      </c>
      <c r="C98" s="48" t="s">
        <v>142</v>
      </c>
      <c r="D98" s="49"/>
      <c r="E98" s="49"/>
      <c r="F98" s="49"/>
      <c r="G98" s="49"/>
      <c r="H98" s="23">
        <v>1000</v>
      </c>
      <c r="I98" s="50">
        <v>1000</v>
      </c>
      <c r="J98" s="49"/>
      <c r="K98" s="50">
        <v>1000</v>
      </c>
      <c r="L98" s="49"/>
      <c r="M98" s="49"/>
    </row>
    <row r="99" spans="1:13" x14ac:dyDescent="0.25">
      <c r="A99" s="1" t="s">
        <v>185</v>
      </c>
      <c r="B99" s="25" t="s">
        <v>186</v>
      </c>
      <c r="C99" s="48" t="s">
        <v>187</v>
      </c>
      <c r="D99" s="49"/>
      <c r="E99" s="49"/>
      <c r="F99" s="49"/>
      <c r="G99" s="49"/>
      <c r="H99" s="23">
        <v>700</v>
      </c>
      <c r="I99" s="50">
        <v>700</v>
      </c>
      <c r="J99" s="49"/>
      <c r="K99" s="50">
        <v>700</v>
      </c>
      <c r="L99" s="49"/>
      <c r="M99" s="49"/>
    </row>
    <row r="100" spans="1:13" x14ac:dyDescent="0.25">
      <c r="A100" s="1" t="s">
        <v>188</v>
      </c>
      <c r="B100" s="1">
        <v>3299</v>
      </c>
      <c r="C100" s="48" t="s">
        <v>189</v>
      </c>
      <c r="D100" s="49"/>
      <c r="E100" s="49"/>
      <c r="F100" s="49"/>
      <c r="G100" s="49"/>
      <c r="H100" s="23">
        <v>4000</v>
      </c>
      <c r="I100" s="50">
        <v>4000</v>
      </c>
      <c r="J100" s="49"/>
      <c r="K100" s="50">
        <f>H100+I100</f>
        <v>8000</v>
      </c>
      <c r="L100" s="49"/>
      <c r="M100" s="49"/>
    </row>
    <row r="101" spans="1:13" x14ac:dyDescent="0.25">
      <c r="A101" s="1" t="s">
        <v>190</v>
      </c>
      <c r="B101" s="25" t="s">
        <v>191</v>
      </c>
      <c r="C101" s="48" t="s">
        <v>192</v>
      </c>
      <c r="D101" s="49"/>
      <c r="E101" s="49"/>
      <c r="F101" s="49"/>
      <c r="G101" s="49"/>
      <c r="H101" s="23">
        <v>0</v>
      </c>
      <c r="I101" s="50">
        <v>0</v>
      </c>
      <c r="J101" s="49"/>
      <c r="K101" s="50">
        <f t="shared" si="4"/>
        <v>0</v>
      </c>
      <c r="L101" s="49"/>
      <c r="M101" s="49"/>
    </row>
    <row r="102" spans="1:13" x14ac:dyDescent="0.25">
      <c r="A102" s="1" t="s">
        <v>193</v>
      </c>
      <c r="B102" s="1">
        <v>3431</v>
      </c>
      <c r="C102" s="48" t="s">
        <v>145</v>
      </c>
      <c r="D102" s="49"/>
      <c r="E102" s="49"/>
      <c r="F102" s="49"/>
      <c r="G102" s="49"/>
      <c r="H102" s="23">
        <v>700</v>
      </c>
      <c r="I102" s="50">
        <v>1000</v>
      </c>
      <c r="J102" s="49"/>
      <c r="K102" s="50">
        <v>1200</v>
      </c>
      <c r="L102" s="49"/>
      <c r="M102" s="49"/>
    </row>
    <row r="103" spans="1:13" x14ac:dyDescent="0.25">
      <c r="A103" s="1" t="s">
        <v>194</v>
      </c>
      <c r="B103" s="25" t="s">
        <v>195</v>
      </c>
      <c r="C103" s="48" t="s">
        <v>196</v>
      </c>
      <c r="D103" s="49"/>
      <c r="E103" s="49"/>
      <c r="F103" s="49"/>
      <c r="G103" s="49"/>
      <c r="H103" s="23">
        <v>100</v>
      </c>
      <c r="I103" s="50">
        <v>100</v>
      </c>
      <c r="J103" s="49"/>
      <c r="K103" s="50">
        <v>100</v>
      </c>
      <c r="L103" s="49"/>
      <c r="M103" s="49"/>
    </row>
    <row r="104" spans="1:13" x14ac:dyDescent="0.25">
      <c r="A104" s="1" t="s">
        <v>197</v>
      </c>
      <c r="B104" s="25" t="s">
        <v>198</v>
      </c>
      <c r="C104" s="48" t="s">
        <v>199</v>
      </c>
      <c r="D104" s="49"/>
      <c r="E104" s="49"/>
      <c r="F104" s="49"/>
      <c r="G104" s="49"/>
      <c r="H104" s="23">
        <v>600</v>
      </c>
      <c r="I104" s="50">
        <v>600</v>
      </c>
      <c r="J104" s="49"/>
      <c r="K104" s="50">
        <v>600</v>
      </c>
      <c r="L104" s="49"/>
      <c r="M104" s="49"/>
    </row>
    <row r="105" spans="1:13" x14ac:dyDescent="0.25">
      <c r="A105" s="1" t="s">
        <v>200</v>
      </c>
      <c r="B105" s="1">
        <v>3811</v>
      </c>
      <c r="C105" s="48" t="s">
        <v>61</v>
      </c>
      <c r="D105" s="49"/>
      <c r="E105" s="49"/>
      <c r="F105" s="49"/>
      <c r="G105" s="49"/>
      <c r="H105" s="23">
        <v>0</v>
      </c>
      <c r="I105" s="50">
        <v>0</v>
      </c>
      <c r="J105" s="49"/>
      <c r="K105" s="50">
        <v>0</v>
      </c>
      <c r="L105" s="49"/>
      <c r="M105" s="49"/>
    </row>
    <row r="106" spans="1:13" ht="15" customHeight="1" x14ac:dyDescent="0.25">
      <c r="A106" s="1" t="s">
        <v>150</v>
      </c>
      <c r="B106" s="1">
        <v>3835</v>
      </c>
      <c r="C106" s="48" t="s">
        <v>201</v>
      </c>
      <c r="D106" s="49"/>
      <c r="E106" s="49"/>
      <c r="F106" s="49"/>
      <c r="G106" s="49"/>
      <c r="H106" s="23">
        <v>0</v>
      </c>
      <c r="I106" s="50">
        <v>0</v>
      </c>
      <c r="J106" s="49"/>
      <c r="K106" s="50">
        <f>H106+I106</f>
        <v>0</v>
      </c>
      <c r="L106" s="49"/>
      <c r="M106" s="49"/>
    </row>
    <row r="107" spans="1:13" x14ac:dyDescent="0.25">
      <c r="A107" s="1" t="s">
        <v>202</v>
      </c>
      <c r="B107" s="1">
        <v>5443</v>
      </c>
      <c r="C107" s="48" t="s">
        <v>203</v>
      </c>
      <c r="D107" s="49"/>
      <c r="E107" s="49"/>
      <c r="F107" s="49"/>
      <c r="G107" s="49"/>
      <c r="H107" s="23">
        <v>64200</v>
      </c>
      <c r="I107" s="50">
        <v>35700</v>
      </c>
      <c r="J107" s="49"/>
      <c r="K107" s="50">
        <v>0</v>
      </c>
      <c r="L107" s="49"/>
      <c r="M107" s="49"/>
    </row>
    <row r="108" spans="1:13" x14ac:dyDescent="0.25">
      <c r="A108" s="18" t="s">
        <v>21</v>
      </c>
      <c r="B108" s="24" t="s">
        <v>42</v>
      </c>
      <c r="C108" s="53" t="s">
        <v>43</v>
      </c>
      <c r="D108" s="49"/>
      <c r="E108" s="49"/>
      <c r="F108" s="49"/>
      <c r="G108" s="49"/>
      <c r="H108" s="20">
        <f>H115+H118+H119+H120+H125+H128+H129+H126+H109+H110+H112+H116+H117+H121+H123+H122+H124+H111+H113+H114+H127</f>
        <v>141600</v>
      </c>
      <c r="I108" s="54">
        <f>I109+I110+I112+I115+I116+I117+I118+I119+I120+I121+I125+I126+I128+I129+I123+I122+I124+I111+I113+I114+I127</f>
        <v>126000</v>
      </c>
      <c r="J108" s="49"/>
      <c r="K108" s="54">
        <f>K115+K118+K119+K120+K125+K128+K129+K126+K109+K110+K112+K116+K117+K121+K123+K122+K124+K111+K113+K114+K127</f>
        <v>76000</v>
      </c>
      <c r="L108" s="49"/>
      <c r="M108" s="49"/>
    </row>
    <row r="109" spans="1:13" x14ac:dyDescent="0.25">
      <c r="A109" s="1" t="s">
        <v>204</v>
      </c>
      <c r="B109" s="1">
        <v>3111</v>
      </c>
      <c r="C109" s="48" t="s">
        <v>89</v>
      </c>
      <c r="D109" s="52"/>
      <c r="E109" s="52"/>
      <c r="F109" s="52"/>
      <c r="G109" s="52"/>
      <c r="H109" s="23">
        <v>30000</v>
      </c>
      <c r="I109" s="50">
        <v>15000</v>
      </c>
      <c r="J109" s="52"/>
      <c r="K109" s="50">
        <v>13000</v>
      </c>
      <c r="L109" s="52"/>
      <c r="M109" s="52"/>
    </row>
    <row r="110" spans="1:13" x14ac:dyDescent="0.25">
      <c r="A110" s="1" t="s">
        <v>205</v>
      </c>
      <c r="B110" s="1">
        <v>3121</v>
      </c>
      <c r="C110" s="48" t="s">
        <v>92</v>
      </c>
      <c r="D110" s="49"/>
      <c r="E110" s="49"/>
      <c r="F110" s="49"/>
      <c r="G110" s="49"/>
      <c r="H110" s="23">
        <v>10000</v>
      </c>
      <c r="I110" s="50">
        <v>15000</v>
      </c>
      <c r="J110" s="49"/>
      <c r="K110" s="50">
        <v>15000</v>
      </c>
      <c r="L110" s="52"/>
      <c r="M110" s="52"/>
    </row>
    <row r="111" spans="1:13" x14ac:dyDescent="0.25">
      <c r="A111" s="38" t="s">
        <v>206</v>
      </c>
      <c r="B111" s="1">
        <v>3132</v>
      </c>
      <c r="C111" s="48" t="s">
        <v>95</v>
      </c>
      <c r="D111" s="49"/>
      <c r="E111" s="49"/>
      <c r="F111" s="49"/>
      <c r="G111" s="49"/>
      <c r="H111" s="23">
        <v>7000</v>
      </c>
      <c r="I111" s="50">
        <v>2000</v>
      </c>
      <c r="J111" s="49"/>
      <c r="K111" s="50">
        <v>1000</v>
      </c>
      <c r="L111" s="52"/>
      <c r="M111" s="52"/>
    </row>
    <row r="112" spans="1:13" x14ac:dyDescent="0.25">
      <c r="A112" s="1" t="s">
        <v>207</v>
      </c>
      <c r="B112" s="1">
        <v>3211</v>
      </c>
      <c r="C112" s="48" t="s">
        <v>154</v>
      </c>
      <c r="D112" s="49"/>
      <c r="E112" s="49"/>
      <c r="F112" s="49"/>
      <c r="G112" s="49"/>
      <c r="H112" s="23">
        <v>0</v>
      </c>
      <c r="I112" s="50">
        <v>0</v>
      </c>
      <c r="J112" s="49"/>
      <c r="K112" s="50">
        <f t="shared" ref="K112:K117" si="5">H112+I112</f>
        <v>0</v>
      </c>
      <c r="L112" s="52"/>
      <c r="M112" s="52"/>
    </row>
    <row r="113" spans="1:17" x14ac:dyDescent="0.25">
      <c r="A113" s="38" t="s">
        <v>208</v>
      </c>
      <c r="B113" s="1">
        <v>3213</v>
      </c>
      <c r="C113" s="48" t="s">
        <v>101</v>
      </c>
      <c r="D113" s="49"/>
      <c r="E113" s="49"/>
      <c r="F113" s="49"/>
      <c r="G113" s="49"/>
      <c r="H113" s="23">
        <v>0</v>
      </c>
      <c r="I113" s="50">
        <v>0</v>
      </c>
      <c r="J113" s="49"/>
      <c r="K113" s="50">
        <f t="shared" si="5"/>
        <v>0</v>
      </c>
      <c r="L113" s="49"/>
      <c r="M113" s="49"/>
    </row>
    <row r="114" spans="1:17" x14ac:dyDescent="0.25">
      <c r="A114" s="38" t="s">
        <v>209</v>
      </c>
      <c r="B114" s="1">
        <v>3221</v>
      </c>
      <c r="C114" s="48" t="s">
        <v>104</v>
      </c>
      <c r="D114" s="49"/>
      <c r="E114" s="49"/>
      <c r="F114" s="49"/>
      <c r="G114" s="49"/>
      <c r="H114" s="23">
        <v>0</v>
      </c>
      <c r="I114" s="50">
        <v>0</v>
      </c>
      <c r="J114" s="49"/>
      <c r="K114" s="50">
        <f t="shared" si="5"/>
        <v>0</v>
      </c>
      <c r="L114" s="49"/>
      <c r="M114" s="49"/>
    </row>
    <row r="115" spans="1:17" x14ac:dyDescent="0.25">
      <c r="A115" s="1" t="s">
        <v>210</v>
      </c>
      <c r="B115" s="25" t="s">
        <v>106</v>
      </c>
      <c r="C115" s="48" t="s">
        <v>107</v>
      </c>
      <c r="D115" s="48"/>
      <c r="E115" s="48"/>
      <c r="F115" s="48"/>
      <c r="G115" s="48"/>
      <c r="H115" s="23">
        <v>0</v>
      </c>
      <c r="I115" s="50">
        <v>0</v>
      </c>
      <c r="J115" s="50"/>
      <c r="K115" s="50">
        <f t="shared" si="5"/>
        <v>0</v>
      </c>
      <c r="L115" s="50"/>
      <c r="M115" s="50"/>
    </row>
    <row r="116" spans="1:17" ht="15.75" customHeight="1" x14ac:dyDescent="0.25">
      <c r="A116" s="1"/>
      <c r="B116" s="1">
        <v>3223</v>
      </c>
      <c r="C116" s="48" t="s">
        <v>110</v>
      </c>
      <c r="D116" s="49"/>
      <c r="E116" s="49"/>
      <c r="F116" s="49"/>
      <c r="G116" s="49"/>
      <c r="H116" s="23">
        <v>0</v>
      </c>
      <c r="I116" s="50">
        <v>0</v>
      </c>
      <c r="J116" s="49"/>
      <c r="K116" s="50">
        <f t="shared" si="5"/>
        <v>0</v>
      </c>
      <c r="L116" s="49"/>
      <c r="M116" s="49"/>
    </row>
    <row r="117" spans="1:17" x14ac:dyDescent="0.25">
      <c r="A117" s="1" t="s">
        <v>211</v>
      </c>
      <c r="B117" s="1">
        <v>3231</v>
      </c>
      <c r="C117" s="48" t="s">
        <v>115</v>
      </c>
      <c r="D117" s="49"/>
      <c r="E117" s="49"/>
      <c r="F117" s="49"/>
      <c r="G117" s="49"/>
      <c r="H117" s="23">
        <v>0</v>
      </c>
      <c r="I117" s="50">
        <v>0</v>
      </c>
      <c r="J117" s="49"/>
      <c r="K117" s="50">
        <f t="shared" si="5"/>
        <v>0</v>
      </c>
      <c r="L117" s="49"/>
      <c r="M117" s="49"/>
    </row>
    <row r="118" spans="1:17" x14ac:dyDescent="0.25">
      <c r="A118" s="1" t="s">
        <v>212</v>
      </c>
      <c r="B118" s="25" t="s">
        <v>170</v>
      </c>
      <c r="C118" s="48" t="s">
        <v>117</v>
      </c>
      <c r="D118" s="49"/>
      <c r="E118" s="49"/>
      <c r="F118" s="49"/>
      <c r="G118" s="49"/>
      <c r="H118" s="23">
        <v>7000</v>
      </c>
      <c r="I118" s="50">
        <v>8000</v>
      </c>
      <c r="J118" s="49"/>
      <c r="K118" s="50">
        <v>8000</v>
      </c>
      <c r="L118" s="49"/>
      <c r="M118" s="49"/>
    </row>
    <row r="119" spans="1:17" ht="14.25" customHeight="1" x14ac:dyDescent="0.25">
      <c r="A119" s="1" t="s">
        <v>213</v>
      </c>
      <c r="B119" s="25" t="s">
        <v>119</v>
      </c>
      <c r="C119" s="48" t="s">
        <v>120</v>
      </c>
      <c r="D119" s="49"/>
      <c r="E119" s="49"/>
      <c r="F119" s="49"/>
      <c r="G119" s="49"/>
      <c r="H119" s="23">
        <v>1400</v>
      </c>
      <c r="I119" s="50">
        <v>1500</v>
      </c>
      <c r="J119" s="49"/>
      <c r="K119" s="50">
        <v>2000</v>
      </c>
      <c r="L119" s="49"/>
      <c r="M119" s="49"/>
      <c r="Q119" s="39"/>
    </row>
    <row r="120" spans="1:17" x14ac:dyDescent="0.25">
      <c r="A120" s="1" t="s">
        <v>214</v>
      </c>
      <c r="B120" s="25" t="s">
        <v>122</v>
      </c>
      <c r="C120" s="48" t="s">
        <v>123</v>
      </c>
      <c r="D120" s="49"/>
      <c r="E120" s="49"/>
      <c r="F120" s="49"/>
      <c r="G120" s="49"/>
      <c r="H120" s="23">
        <v>0</v>
      </c>
      <c r="I120" s="50">
        <v>0</v>
      </c>
      <c r="J120" s="49"/>
      <c r="K120" s="50">
        <v>0</v>
      </c>
      <c r="L120" s="49"/>
      <c r="M120" s="49"/>
    </row>
    <row r="121" spans="1:17" ht="15.75" customHeight="1" x14ac:dyDescent="0.25">
      <c r="A121" s="1" t="s">
        <v>215</v>
      </c>
      <c r="B121" s="1">
        <v>3237</v>
      </c>
      <c r="C121" s="48" t="s">
        <v>128</v>
      </c>
      <c r="D121" s="49"/>
      <c r="E121" s="49"/>
      <c r="F121" s="49"/>
      <c r="G121" s="49"/>
      <c r="H121" s="23">
        <v>8000</v>
      </c>
      <c r="I121" s="50">
        <v>10000</v>
      </c>
      <c r="J121" s="49"/>
      <c r="K121" s="50">
        <v>12000</v>
      </c>
      <c r="L121" s="49"/>
      <c r="M121" s="49"/>
    </row>
    <row r="122" spans="1:17" x14ac:dyDescent="0.25">
      <c r="A122" s="1" t="s">
        <v>216</v>
      </c>
      <c r="B122" s="1">
        <v>3239</v>
      </c>
      <c r="C122" s="48" t="s">
        <v>133</v>
      </c>
      <c r="D122" s="49"/>
      <c r="E122" s="49"/>
      <c r="F122" s="49"/>
      <c r="G122" s="49"/>
      <c r="H122" s="23">
        <v>10000</v>
      </c>
      <c r="I122" s="50">
        <v>12000</v>
      </c>
      <c r="J122" s="49"/>
      <c r="K122" s="50">
        <v>15000</v>
      </c>
      <c r="L122" s="49"/>
      <c r="M122" s="49"/>
    </row>
    <row r="123" spans="1:17" ht="15.75" customHeight="1" x14ac:dyDescent="0.25">
      <c r="A123" s="1" t="s">
        <v>217</v>
      </c>
      <c r="B123" s="1">
        <v>3292</v>
      </c>
      <c r="C123" s="48" t="s">
        <v>139</v>
      </c>
      <c r="D123" s="49"/>
      <c r="E123" s="49"/>
      <c r="F123" s="49"/>
      <c r="G123" s="49"/>
      <c r="H123" s="23">
        <v>0</v>
      </c>
      <c r="I123" s="50">
        <v>0</v>
      </c>
      <c r="J123" s="49"/>
      <c r="K123" s="50">
        <f>H123+I123</f>
        <v>0</v>
      </c>
      <c r="L123" s="49"/>
      <c r="M123" s="49"/>
    </row>
    <row r="124" spans="1:17" x14ac:dyDescent="0.25">
      <c r="A124" s="38" t="s">
        <v>218</v>
      </c>
      <c r="B124" s="1">
        <v>3293</v>
      </c>
      <c r="C124" s="48" t="s">
        <v>183</v>
      </c>
      <c r="D124" s="49"/>
      <c r="E124" s="49"/>
      <c r="F124" s="49"/>
      <c r="G124" s="49"/>
      <c r="H124" s="23">
        <v>5000</v>
      </c>
      <c r="I124" s="50">
        <v>5000</v>
      </c>
      <c r="J124" s="49"/>
      <c r="K124" s="50">
        <v>5000</v>
      </c>
      <c r="L124" s="49"/>
      <c r="M124" s="49"/>
    </row>
    <row r="125" spans="1:17" x14ac:dyDescent="0.25">
      <c r="A125" s="1" t="s">
        <v>219</v>
      </c>
      <c r="B125" s="25" t="s">
        <v>220</v>
      </c>
      <c r="C125" s="48" t="s">
        <v>189</v>
      </c>
      <c r="D125" s="49"/>
      <c r="E125" s="49"/>
      <c r="F125" s="49"/>
      <c r="G125" s="49"/>
      <c r="H125" s="23">
        <v>4000</v>
      </c>
      <c r="I125" s="50">
        <v>5000</v>
      </c>
      <c r="J125" s="49"/>
      <c r="K125" s="50">
        <v>5000</v>
      </c>
      <c r="L125" s="49"/>
      <c r="M125" s="49"/>
    </row>
    <row r="126" spans="1:17" x14ac:dyDescent="0.25">
      <c r="A126" s="1" t="s">
        <v>221</v>
      </c>
      <c r="B126" s="1">
        <v>3423</v>
      </c>
      <c r="C126" s="48" t="s">
        <v>192</v>
      </c>
      <c r="D126" s="49"/>
      <c r="E126" s="49"/>
      <c r="F126" s="49"/>
      <c r="G126" s="49"/>
      <c r="H126" s="23">
        <v>9200</v>
      </c>
      <c r="I126" s="50">
        <v>2500</v>
      </c>
      <c r="J126" s="49"/>
      <c r="K126" s="50">
        <v>0</v>
      </c>
      <c r="L126" s="49"/>
      <c r="M126" s="49"/>
    </row>
    <row r="127" spans="1:17" x14ac:dyDescent="0.25">
      <c r="A127" s="1"/>
      <c r="B127" s="1">
        <v>3811</v>
      </c>
      <c r="C127" s="48" t="s">
        <v>61</v>
      </c>
      <c r="D127" s="49"/>
      <c r="E127" s="49"/>
      <c r="F127" s="49"/>
      <c r="G127" s="49"/>
      <c r="H127" s="23">
        <v>0</v>
      </c>
      <c r="I127" s="50">
        <v>0</v>
      </c>
      <c r="J127" s="49"/>
      <c r="K127" s="50">
        <v>0</v>
      </c>
      <c r="L127" s="49"/>
      <c r="M127" s="49"/>
    </row>
    <row r="128" spans="1:17" x14ac:dyDescent="0.25">
      <c r="A128" s="1" t="s">
        <v>222</v>
      </c>
      <c r="B128" s="1">
        <v>3835</v>
      </c>
      <c r="C128" s="48" t="s">
        <v>201</v>
      </c>
      <c r="D128" s="49"/>
      <c r="E128" s="49"/>
      <c r="F128" s="49"/>
      <c r="G128" s="49"/>
      <c r="H128" s="23">
        <v>0</v>
      </c>
      <c r="I128" s="50">
        <v>0</v>
      </c>
      <c r="J128" s="49"/>
      <c r="K128" s="50">
        <v>0</v>
      </c>
      <c r="L128" s="49"/>
      <c r="M128" s="49"/>
    </row>
    <row r="129" spans="1:13" x14ac:dyDescent="0.25">
      <c r="A129" s="1" t="s">
        <v>223</v>
      </c>
      <c r="B129" s="1">
        <v>5443</v>
      </c>
      <c r="C129" s="48" t="s">
        <v>203</v>
      </c>
      <c r="D129" s="49"/>
      <c r="E129" s="49"/>
      <c r="F129" s="49"/>
      <c r="G129" s="49"/>
      <c r="H129" s="23">
        <v>50000</v>
      </c>
      <c r="I129" s="50">
        <v>50000</v>
      </c>
      <c r="J129" s="49"/>
      <c r="K129" s="50">
        <v>0</v>
      </c>
      <c r="L129" s="49"/>
      <c r="M129" s="49"/>
    </row>
    <row r="130" spans="1:13" x14ac:dyDescent="0.25">
      <c r="A130" s="18" t="s">
        <v>21</v>
      </c>
      <c r="B130" s="19" t="s">
        <v>224</v>
      </c>
      <c r="C130" s="53" t="s">
        <v>225</v>
      </c>
      <c r="D130" s="49"/>
      <c r="E130" s="49"/>
      <c r="F130" s="49"/>
      <c r="G130" s="49"/>
      <c r="H130" s="20">
        <f>H131+H132</f>
        <v>0</v>
      </c>
      <c r="I130" s="54">
        <f>I131+I132</f>
        <v>0</v>
      </c>
      <c r="J130" s="49"/>
      <c r="K130" s="54">
        <f>K131+K132</f>
        <v>0</v>
      </c>
      <c r="L130" s="49"/>
      <c r="M130" s="49"/>
    </row>
    <row r="131" spans="1:13" x14ac:dyDescent="0.25">
      <c r="A131" s="1"/>
      <c r="B131" s="1">
        <v>3237</v>
      </c>
      <c r="C131" s="48" t="s">
        <v>128</v>
      </c>
      <c r="D131" s="49"/>
      <c r="E131" s="49"/>
      <c r="F131" s="49"/>
      <c r="G131" s="49"/>
      <c r="H131" s="23">
        <v>0</v>
      </c>
      <c r="I131" s="50">
        <v>0</v>
      </c>
      <c r="J131" s="49"/>
      <c r="K131" s="50">
        <f>H131+I131</f>
        <v>0</v>
      </c>
      <c r="L131" s="49"/>
      <c r="M131" s="49"/>
    </row>
    <row r="132" spans="1:13" x14ac:dyDescent="0.25">
      <c r="A132" s="1" t="s">
        <v>226</v>
      </c>
      <c r="B132" s="1">
        <v>3811</v>
      </c>
      <c r="C132" s="48" t="s">
        <v>61</v>
      </c>
      <c r="D132" s="49"/>
      <c r="E132" s="49"/>
      <c r="F132" s="49"/>
      <c r="G132" s="49"/>
      <c r="H132" s="23">
        <v>0</v>
      </c>
      <c r="I132" s="50">
        <v>0</v>
      </c>
      <c r="J132" s="49"/>
      <c r="K132" s="50">
        <f>H132+I132</f>
        <v>0</v>
      </c>
      <c r="L132" s="49"/>
      <c r="M132" s="49"/>
    </row>
    <row r="133" spans="1:13" x14ac:dyDescent="0.25">
      <c r="A133" s="32" t="s">
        <v>82</v>
      </c>
      <c r="B133" s="33" t="s">
        <v>227</v>
      </c>
      <c r="C133" s="55" t="s">
        <v>228</v>
      </c>
      <c r="D133" s="49"/>
      <c r="E133" s="49"/>
      <c r="F133" s="49"/>
      <c r="G133" s="49"/>
      <c r="H133" s="34">
        <f>H134+H142+H151+H160+H163+H165+H169</f>
        <v>575000</v>
      </c>
      <c r="I133" s="56">
        <f>I134+I142+I151+I160+I163+I170+I165</f>
        <v>605200</v>
      </c>
      <c r="J133" s="49"/>
      <c r="K133" s="56">
        <f>K134+K142+K151+K160+K163+K165+K169</f>
        <v>625200</v>
      </c>
      <c r="L133" s="49"/>
      <c r="M133" s="49"/>
    </row>
    <row r="134" spans="1:13" x14ac:dyDescent="0.25">
      <c r="A134" s="18" t="s">
        <v>21</v>
      </c>
      <c r="B134" s="24" t="s">
        <v>85</v>
      </c>
      <c r="C134" s="53" t="s">
        <v>86</v>
      </c>
      <c r="D134" s="49"/>
      <c r="E134" s="49"/>
      <c r="F134" s="49"/>
      <c r="G134" s="49"/>
      <c r="H134" s="20">
        <f>H135+H136+H137+H138+H139+H140+H141</f>
        <v>480000</v>
      </c>
      <c r="I134" s="54">
        <f>I135+I136+I137+I138+I139+I140+I141</f>
        <v>487200</v>
      </c>
      <c r="J134" s="49"/>
      <c r="K134" s="54">
        <f>K135+K136+K137+K138+K139+K140+K141</f>
        <v>487200</v>
      </c>
      <c r="L134" s="49"/>
      <c r="M134" s="49"/>
    </row>
    <row r="135" spans="1:13" x14ac:dyDescent="0.25">
      <c r="A135" s="1" t="s">
        <v>229</v>
      </c>
      <c r="B135" s="25" t="s">
        <v>153</v>
      </c>
      <c r="C135" s="48" t="s">
        <v>154</v>
      </c>
      <c r="D135" s="49"/>
      <c r="E135" s="49"/>
      <c r="F135" s="49"/>
      <c r="G135" s="49"/>
      <c r="H135" s="23">
        <v>0</v>
      </c>
      <c r="I135" s="50">
        <v>0</v>
      </c>
      <c r="J135" s="49"/>
      <c r="K135" s="50">
        <f>H135+I135</f>
        <v>0</v>
      </c>
      <c r="L135" s="49"/>
      <c r="M135" s="49"/>
    </row>
    <row r="136" spans="1:13" x14ac:dyDescent="0.25">
      <c r="A136" s="1" t="s">
        <v>230</v>
      </c>
      <c r="B136" s="25" t="s">
        <v>114</v>
      </c>
      <c r="C136" s="48" t="s">
        <v>231</v>
      </c>
      <c r="D136" s="49"/>
      <c r="E136" s="49"/>
      <c r="F136" s="49"/>
      <c r="G136" s="49"/>
      <c r="H136" s="23">
        <v>40000</v>
      </c>
      <c r="I136" s="50">
        <v>40000</v>
      </c>
      <c r="J136" s="49"/>
      <c r="K136" s="50">
        <v>40000</v>
      </c>
      <c r="L136" s="49"/>
      <c r="M136" s="49"/>
    </row>
    <row r="137" spans="1:13" x14ac:dyDescent="0.25">
      <c r="A137" s="1" t="s">
        <v>232</v>
      </c>
      <c r="B137" s="25" t="s">
        <v>233</v>
      </c>
      <c r="C137" s="48" t="s">
        <v>234</v>
      </c>
      <c r="D137" s="49"/>
      <c r="E137" s="49"/>
      <c r="F137" s="49"/>
      <c r="G137" s="49"/>
      <c r="H137" s="23">
        <v>40000</v>
      </c>
      <c r="I137" s="50">
        <v>40000</v>
      </c>
      <c r="J137" s="49"/>
      <c r="K137" s="50">
        <v>40000</v>
      </c>
      <c r="L137" s="49"/>
      <c r="M137" s="49"/>
    </row>
    <row r="138" spans="1:13" x14ac:dyDescent="0.25">
      <c r="A138" s="1" t="s">
        <v>235</v>
      </c>
      <c r="B138" s="25" t="s">
        <v>122</v>
      </c>
      <c r="C138" s="48" t="s">
        <v>123</v>
      </c>
      <c r="D138" s="49"/>
      <c r="E138" s="49"/>
      <c r="F138" s="49"/>
      <c r="G138" s="49"/>
      <c r="H138" s="23">
        <v>40000</v>
      </c>
      <c r="I138" s="50">
        <v>40000</v>
      </c>
      <c r="J138" s="49"/>
      <c r="K138" s="50">
        <v>40000</v>
      </c>
      <c r="L138" s="49"/>
      <c r="M138" s="49"/>
    </row>
    <row r="139" spans="1:13" x14ac:dyDescent="0.25">
      <c r="A139" s="1" t="s">
        <v>236</v>
      </c>
      <c r="B139" s="25" t="s">
        <v>127</v>
      </c>
      <c r="C139" s="48" t="s">
        <v>128</v>
      </c>
      <c r="D139" s="49"/>
      <c r="E139" s="49"/>
      <c r="F139" s="49"/>
      <c r="G139" s="49"/>
      <c r="H139" s="23">
        <v>300000</v>
      </c>
      <c r="I139" s="50">
        <v>300000</v>
      </c>
      <c r="J139" s="49"/>
      <c r="K139" s="50">
        <v>300000</v>
      </c>
      <c r="L139" s="49"/>
      <c r="M139" s="49"/>
    </row>
    <row r="140" spans="1:13" x14ac:dyDescent="0.25">
      <c r="A140" s="1" t="s">
        <v>237</v>
      </c>
      <c r="B140" s="25" t="s">
        <v>129</v>
      </c>
      <c r="C140" s="48" t="s">
        <v>130</v>
      </c>
      <c r="D140" s="49"/>
      <c r="E140" s="49"/>
      <c r="F140" s="49"/>
      <c r="G140" s="49"/>
      <c r="H140" s="23">
        <v>0</v>
      </c>
      <c r="I140" s="50">
        <v>0</v>
      </c>
      <c r="J140" s="49"/>
      <c r="K140" s="50">
        <f t="shared" ref="K140" si="6">H140+I140</f>
        <v>0</v>
      </c>
      <c r="L140" s="49"/>
      <c r="M140" s="49"/>
    </row>
    <row r="141" spans="1:13" x14ac:dyDescent="0.25">
      <c r="A141" s="1" t="s">
        <v>238</v>
      </c>
      <c r="B141" s="25" t="s">
        <v>132</v>
      </c>
      <c r="C141" s="48" t="s">
        <v>133</v>
      </c>
      <c r="D141" s="49"/>
      <c r="E141" s="49"/>
      <c r="F141" s="49"/>
      <c r="G141" s="49"/>
      <c r="H141" s="23">
        <v>60000</v>
      </c>
      <c r="I141" s="50">
        <v>67200</v>
      </c>
      <c r="J141" s="49"/>
      <c r="K141" s="50">
        <v>67200</v>
      </c>
      <c r="L141" s="49"/>
      <c r="M141" s="49"/>
    </row>
    <row r="142" spans="1:13" x14ac:dyDescent="0.25">
      <c r="A142" s="18" t="s">
        <v>21</v>
      </c>
      <c r="B142" s="24" t="s">
        <v>28</v>
      </c>
      <c r="C142" s="53" t="s">
        <v>29</v>
      </c>
      <c r="D142" s="49"/>
      <c r="E142" s="49"/>
      <c r="F142" s="49"/>
      <c r="G142" s="49"/>
      <c r="H142" s="20">
        <f>H147+H144+H145+H146+H143+H148+H150+H149</f>
        <v>15000</v>
      </c>
      <c r="I142" s="54">
        <f>I144+I147+I146+I145+I143+I148+I150+I149</f>
        <v>23000</v>
      </c>
      <c r="J142" s="49"/>
      <c r="K142" s="54">
        <f>K144+K147+K146+K145+K143+K148+K150+K149</f>
        <v>35000</v>
      </c>
      <c r="L142" s="54"/>
      <c r="M142" s="54"/>
    </row>
    <row r="143" spans="1:13" x14ac:dyDescent="0.25">
      <c r="A143" s="1" t="s">
        <v>239</v>
      </c>
      <c r="B143" s="1">
        <v>3211</v>
      </c>
      <c r="C143" s="48" t="s">
        <v>154</v>
      </c>
      <c r="D143" s="52"/>
      <c r="E143" s="52"/>
      <c r="F143" s="52"/>
      <c r="G143" s="52"/>
      <c r="H143" s="23">
        <v>2000</v>
      </c>
      <c r="I143" s="50">
        <v>5000</v>
      </c>
      <c r="J143" s="52"/>
      <c r="K143" s="50">
        <v>10000</v>
      </c>
      <c r="L143" s="59"/>
      <c r="M143" s="59"/>
    </row>
    <row r="144" spans="1:13" x14ac:dyDescent="0.25">
      <c r="A144" s="35" t="s">
        <v>240</v>
      </c>
      <c r="B144" s="1">
        <v>3231</v>
      </c>
      <c r="C144" s="48" t="s">
        <v>231</v>
      </c>
      <c r="D144" s="49"/>
      <c r="E144" s="49"/>
      <c r="F144" s="49"/>
      <c r="G144" s="49"/>
      <c r="H144" s="23">
        <v>3000</v>
      </c>
      <c r="I144" s="50">
        <v>4000</v>
      </c>
      <c r="J144" s="52"/>
      <c r="K144" s="50">
        <v>5000</v>
      </c>
      <c r="L144" s="59"/>
      <c r="M144" s="59"/>
    </row>
    <row r="145" spans="1:13" x14ac:dyDescent="0.25">
      <c r="A145" s="35" t="s">
        <v>241</v>
      </c>
      <c r="B145" s="1">
        <v>3233</v>
      </c>
      <c r="C145" s="48" t="s">
        <v>234</v>
      </c>
      <c r="D145" s="49"/>
      <c r="E145" s="49"/>
      <c r="F145" s="49"/>
      <c r="G145" s="49"/>
      <c r="H145" s="23">
        <v>0</v>
      </c>
      <c r="I145" s="50">
        <v>0</v>
      </c>
      <c r="J145" s="49"/>
      <c r="K145" s="50">
        <f t="shared" ref="K145:K146" si="7">H145+I145</f>
        <v>0</v>
      </c>
      <c r="L145" s="58"/>
      <c r="M145" s="58"/>
    </row>
    <row r="146" spans="1:13" x14ac:dyDescent="0.25">
      <c r="A146" s="35" t="s">
        <v>242</v>
      </c>
      <c r="B146" s="1">
        <v>3235</v>
      </c>
      <c r="C146" s="48" t="s">
        <v>123</v>
      </c>
      <c r="D146" s="49"/>
      <c r="E146" s="49"/>
      <c r="F146" s="49"/>
      <c r="G146" s="49"/>
      <c r="H146" s="23">
        <v>0</v>
      </c>
      <c r="I146" s="50">
        <v>0</v>
      </c>
      <c r="J146" s="49"/>
      <c r="K146" s="50">
        <f t="shared" si="7"/>
        <v>0</v>
      </c>
      <c r="L146" s="58"/>
      <c r="M146" s="58"/>
    </row>
    <row r="147" spans="1:13" x14ac:dyDescent="0.25">
      <c r="A147" s="1" t="s">
        <v>243</v>
      </c>
      <c r="B147" s="25" t="s">
        <v>127</v>
      </c>
      <c r="C147" s="48" t="s">
        <v>128</v>
      </c>
      <c r="D147" s="49"/>
      <c r="E147" s="49"/>
      <c r="F147" s="49"/>
      <c r="G147" s="49"/>
      <c r="H147" s="23">
        <v>5000</v>
      </c>
      <c r="I147" s="50">
        <v>7000</v>
      </c>
      <c r="J147" s="49"/>
      <c r="K147" s="50">
        <v>10000</v>
      </c>
      <c r="L147" s="49"/>
      <c r="M147" s="49"/>
    </row>
    <row r="148" spans="1:13" x14ac:dyDescent="0.25">
      <c r="A148" s="1" t="s">
        <v>244</v>
      </c>
      <c r="B148" s="1">
        <v>3239</v>
      </c>
      <c r="C148" s="51" t="s">
        <v>133</v>
      </c>
      <c r="D148" s="51"/>
      <c r="E148" s="51"/>
      <c r="F148" s="51"/>
      <c r="G148" s="51"/>
      <c r="H148" s="23">
        <v>5000</v>
      </c>
      <c r="I148" s="50">
        <v>7000</v>
      </c>
      <c r="J148" s="49"/>
      <c r="K148" s="50">
        <v>10000</v>
      </c>
      <c r="L148" s="49"/>
      <c r="M148" s="49"/>
    </row>
    <row r="149" spans="1:13" x14ac:dyDescent="0.25">
      <c r="A149" s="1"/>
      <c r="B149" s="1">
        <v>3292</v>
      </c>
      <c r="C149" s="51" t="s">
        <v>139</v>
      </c>
      <c r="D149" s="49"/>
      <c r="E149" s="49"/>
      <c r="F149" s="49"/>
      <c r="G149" s="49"/>
      <c r="H149" s="23">
        <v>0</v>
      </c>
      <c r="I149" s="50">
        <v>0</v>
      </c>
      <c r="J149" s="49"/>
      <c r="K149" s="50">
        <f t="shared" ref="K149" si="8">H149+I149</f>
        <v>0</v>
      </c>
      <c r="L149" s="49"/>
      <c r="M149" s="49"/>
    </row>
    <row r="150" spans="1:13" x14ac:dyDescent="0.25">
      <c r="A150" s="1"/>
      <c r="B150" s="1">
        <v>3811</v>
      </c>
      <c r="C150" s="51" t="s">
        <v>61</v>
      </c>
      <c r="D150" s="49"/>
      <c r="E150" s="49"/>
      <c r="F150" s="49"/>
      <c r="G150" s="49"/>
      <c r="H150" s="23">
        <v>0</v>
      </c>
      <c r="I150" s="50">
        <v>0</v>
      </c>
      <c r="J150" s="49"/>
      <c r="K150" s="50">
        <v>0</v>
      </c>
      <c r="L150" s="49"/>
      <c r="M150" s="49"/>
    </row>
    <row r="151" spans="1:13" x14ac:dyDescent="0.25">
      <c r="A151" s="18" t="s">
        <v>21</v>
      </c>
      <c r="B151" s="24" t="s">
        <v>42</v>
      </c>
      <c r="C151" s="53" t="s">
        <v>43</v>
      </c>
      <c r="D151" s="49"/>
      <c r="E151" s="49"/>
      <c r="F151" s="49"/>
      <c r="G151" s="49"/>
      <c r="H151" s="20">
        <f>H154+H153+H156+H155+H159+H152+H158+H157</f>
        <v>65000</v>
      </c>
      <c r="I151" s="54">
        <f>I154+I153+I156+I155+I159+I152+I158+I157</f>
        <v>80000</v>
      </c>
      <c r="J151" s="49"/>
      <c r="K151" s="54">
        <f>K154+K153+K156+K155+K159+K152+K158+K157</f>
        <v>88000</v>
      </c>
      <c r="L151" s="49"/>
      <c r="M151" s="49"/>
    </row>
    <row r="152" spans="1:13" x14ac:dyDescent="0.25">
      <c r="A152" s="1" t="s">
        <v>245</v>
      </c>
      <c r="B152" s="1">
        <v>3211</v>
      </c>
      <c r="C152" s="48" t="s">
        <v>154</v>
      </c>
      <c r="D152" s="52"/>
      <c r="E152" s="52"/>
      <c r="F152" s="52"/>
      <c r="G152" s="52"/>
      <c r="H152" s="23">
        <v>20000</v>
      </c>
      <c r="I152" s="50">
        <v>25000</v>
      </c>
      <c r="J152" s="52"/>
      <c r="K152" s="50">
        <v>25000</v>
      </c>
      <c r="L152" s="52"/>
      <c r="M152" s="52"/>
    </row>
    <row r="153" spans="1:13" x14ac:dyDescent="0.25">
      <c r="A153" s="38" t="s">
        <v>246</v>
      </c>
      <c r="B153" s="1">
        <v>3231</v>
      </c>
      <c r="C153" s="48" t="s">
        <v>115</v>
      </c>
      <c r="D153" s="52"/>
      <c r="E153" s="52"/>
      <c r="F153" s="52"/>
      <c r="G153" s="52"/>
      <c r="H153" s="23">
        <v>10000</v>
      </c>
      <c r="I153" s="50">
        <v>12000</v>
      </c>
      <c r="J153" s="52"/>
      <c r="K153" s="50">
        <v>15000</v>
      </c>
      <c r="L153" s="52"/>
      <c r="M153" s="52"/>
    </row>
    <row r="154" spans="1:13" x14ac:dyDescent="0.25">
      <c r="A154" s="1" t="s">
        <v>247</v>
      </c>
      <c r="B154" s="25" t="s">
        <v>233</v>
      </c>
      <c r="C154" s="48" t="s">
        <v>234</v>
      </c>
      <c r="D154" s="49"/>
      <c r="E154" s="49"/>
      <c r="F154" s="49"/>
      <c r="G154" s="49"/>
      <c r="H154" s="23">
        <v>0</v>
      </c>
      <c r="I154" s="50">
        <v>0</v>
      </c>
      <c r="J154" s="49"/>
      <c r="K154" s="50">
        <f t="shared" ref="K154:K159" si="9">H154+I154</f>
        <v>0</v>
      </c>
      <c r="L154" s="49"/>
      <c r="M154" s="49"/>
    </row>
    <row r="155" spans="1:13" x14ac:dyDescent="0.25">
      <c r="A155" s="38" t="s">
        <v>248</v>
      </c>
      <c r="B155" s="1">
        <v>3235</v>
      </c>
      <c r="C155" s="48" t="s">
        <v>123</v>
      </c>
      <c r="D155" s="49"/>
      <c r="E155" s="49"/>
      <c r="F155" s="49"/>
      <c r="G155" s="49"/>
      <c r="H155" s="23">
        <v>0</v>
      </c>
      <c r="I155" s="50">
        <v>0</v>
      </c>
      <c r="J155" s="49"/>
      <c r="K155" s="50">
        <f t="shared" si="9"/>
        <v>0</v>
      </c>
      <c r="L155" s="49"/>
      <c r="M155" s="49"/>
    </row>
    <row r="156" spans="1:13" x14ac:dyDescent="0.25">
      <c r="A156" s="1" t="s">
        <v>249</v>
      </c>
      <c r="B156" s="1">
        <v>3237</v>
      </c>
      <c r="C156" s="48" t="s">
        <v>128</v>
      </c>
      <c r="D156" s="49"/>
      <c r="E156" s="49"/>
      <c r="F156" s="49"/>
      <c r="G156" s="49"/>
      <c r="H156" s="23">
        <v>20000</v>
      </c>
      <c r="I156" s="50">
        <v>25000</v>
      </c>
      <c r="J156" s="49"/>
      <c r="K156" s="50">
        <v>25000</v>
      </c>
      <c r="L156" s="49"/>
      <c r="M156" s="49"/>
    </row>
    <row r="157" spans="1:13" x14ac:dyDescent="0.25">
      <c r="A157" s="1"/>
      <c r="B157" s="1">
        <v>3292</v>
      </c>
      <c r="C157" s="48" t="s">
        <v>139</v>
      </c>
      <c r="D157" s="49"/>
      <c r="E157" s="49"/>
      <c r="F157" s="49"/>
      <c r="G157" s="49"/>
      <c r="H157" s="23">
        <v>5000</v>
      </c>
      <c r="I157" s="50">
        <v>6000</v>
      </c>
      <c r="J157" s="49"/>
      <c r="K157" s="50">
        <v>8000</v>
      </c>
      <c r="L157" s="49"/>
      <c r="M157" s="49"/>
    </row>
    <row r="158" spans="1:13" x14ac:dyDescent="0.25">
      <c r="A158" s="1" t="s">
        <v>250</v>
      </c>
      <c r="B158" s="1">
        <v>3239</v>
      </c>
      <c r="C158" s="48" t="s">
        <v>133</v>
      </c>
      <c r="D158" s="49"/>
      <c r="E158" s="49"/>
      <c r="F158" s="49"/>
      <c r="G158" s="49"/>
      <c r="H158" s="23">
        <v>10000</v>
      </c>
      <c r="I158" s="50">
        <v>12000</v>
      </c>
      <c r="J158" s="49"/>
      <c r="K158" s="50">
        <v>15000</v>
      </c>
      <c r="L158" s="49"/>
      <c r="M158" s="49"/>
    </row>
    <row r="159" spans="1:13" x14ac:dyDescent="0.25">
      <c r="A159" s="1"/>
      <c r="B159" s="1">
        <v>3811</v>
      </c>
      <c r="C159" s="48" t="s">
        <v>61</v>
      </c>
      <c r="D159" s="49"/>
      <c r="E159" s="49"/>
      <c r="F159" s="49"/>
      <c r="G159" s="49"/>
      <c r="H159" s="23">
        <v>0</v>
      </c>
      <c r="I159" s="50">
        <v>0</v>
      </c>
      <c r="J159" s="49"/>
      <c r="K159" s="50">
        <f t="shared" si="9"/>
        <v>0</v>
      </c>
      <c r="L159" s="49"/>
      <c r="M159" s="49"/>
    </row>
    <row r="160" spans="1:13" x14ac:dyDescent="0.25">
      <c r="A160" s="18" t="s">
        <v>21</v>
      </c>
      <c r="B160" s="24" t="s">
        <v>47</v>
      </c>
      <c r="C160" s="53" t="s">
        <v>48</v>
      </c>
      <c r="D160" s="49"/>
      <c r="E160" s="49"/>
      <c r="F160" s="49"/>
      <c r="G160" s="49"/>
      <c r="H160" s="20">
        <f>H161+H162</f>
        <v>10000</v>
      </c>
      <c r="I160" s="54">
        <f>I161+I162</f>
        <v>10000</v>
      </c>
      <c r="J160" s="49"/>
      <c r="K160" s="54">
        <f>K161+K162</f>
        <v>10000</v>
      </c>
      <c r="L160" s="49"/>
      <c r="M160" s="49"/>
    </row>
    <row r="161" spans="1:13" x14ac:dyDescent="0.25">
      <c r="A161" s="1" t="s">
        <v>251</v>
      </c>
      <c r="B161" s="25" t="s">
        <v>153</v>
      </c>
      <c r="C161" s="48" t="s">
        <v>154</v>
      </c>
      <c r="D161" s="49"/>
      <c r="E161" s="49"/>
      <c r="F161" s="49"/>
      <c r="G161" s="49"/>
      <c r="H161" s="23">
        <v>0</v>
      </c>
      <c r="I161" s="50">
        <v>0</v>
      </c>
      <c r="J161" s="49"/>
      <c r="K161" s="50">
        <f>H161+I161</f>
        <v>0</v>
      </c>
      <c r="L161" s="49"/>
      <c r="M161" s="49"/>
    </row>
    <row r="162" spans="1:13" x14ac:dyDescent="0.25">
      <c r="A162" s="1" t="s">
        <v>252</v>
      </c>
      <c r="B162" s="1">
        <v>3237</v>
      </c>
      <c r="C162" s="48" t="s">
        <v>128</v>
      </c>
      <c r="D162" s="49"/>
      <c r="E162" s="49"/>
      <c r="F162" s="49"/>
      <c r="G162" s="49"/>
      <c r="H162" s="23">
        <v>10000</v>
      </c>
      <c r="I162" s="50">
        <v>10000</v>
      </c>
      <c r="J162" s="49"/>
      <c r="K162" s="50">
        <v>10000</v>
      </c>
      <c r="L162" s="49"/>
      <c r="M162" s="49"/>
    </row>
    <row r="163" spans="1:13" x14ac:dyDescent="0.25">
      <c r="A163" s="18" t="s">
        <v>21</v>
      </c>
      <c r="B163" s="24" t="s">
        <v>52</v>
      </c>
      <c r="C163" s="53" t="s">
        <v>53</v>
      </c>
      <c r="D163" s="49"/>
      <c r="E163" s="49"/>
      <c r="F163" s="49"/>
      <c r="G163" s="49"/>
      <c r="H163" s="20">
        <f>H164</f>
        <v>0</v>
      </c>
      <c r="I163" s="54">
        <v>0</v>
      </c>
      <c r="J163" s="49"/>
      <c r="K163" s="54">
        <f>K164</f>
        <v>0</v>
      </c>
      <c r="L163" s="49"/>
      <c r="M163" s="49"/>
    </row>
    <row r="164" spans="1:13" x14ac:dyDescent="0.25">
      <c r="A164" s="1" t="s">
        <v>253</v>
      </c>
      <c r="B164" s="25" t="s">
        <v>122</v>
      </c>
      <c r="C164" s="48" t="s">
        <v>123</v>
      </c>
      <c r="D164" s="49"/>
      <c r="E164" s="49"/>
      <c r="F164" s="49"/>
      <c r="G164" s="49"/>
      <c r="H164" s="23">
        <v>0</v>
      </c>
      <c r="I164" s="50">
        <v>0</v>
      </c>
      <c r="J164" s="49"/>
      <c r="K164" s="50">
        <f>H164+I164</f>
        <v>0</v>
      </c>
      <c r="L164" s="49"/>
      <c r="M164" s="49"/>
    </row>
    <row r="165" spans="1:13" x14ac:dyDescent="0.25">
      <c r="A165" s="18" t="s">
        <v>21</v>
      </c>
      <c r="B165" s="24" t="s">
        <v>57</v>
      </c>
      <c r="C165" s="53" t="s">
        <v>225</v>
      </c>
      <c r="D165" s="49"/>
      <c r="E165" s="49"/>
      <c r="F165" s="49"/>
      <c r="G165" s="49"/>
      <c r="H165" s="20">
        <f>H168+H167+H166</f>
        <v>5000</v>
      </c>
      <c r="I165" s="54">
        <f>I168+I167+I166</f>
        <v>5000</v>
      </c>
      <c r="J165" s="49"/>
      <c r="K165" s="54">
        <f>K168+K167+K166</f>
        <v>5000</v>
      </c>
      <c r="L165" s="49"/>
      <c r="M165" s="49"/>
    </row>
    <row r="166" spans="1:13" x14ac:dyDescent="0.25">
      <c r="A166" s="38" t="s">
        <v>254</v>
      </c>
      <c r="B166" s="1">
        <v>3211</v>
      </c>
      <c r="C166" s="48" t="s">
        <v>154</v>
      </c>
      <c r="D166" s="57"/>
      <c r="E166" s="57"/>
      <c r="F166" s="57"/>
      <c r="G166" s="57"/>
      <c r="H166" s="23">
        <v>0</v>
      </c>
      <c r="I166" s="50">
        <v>0</v>
      </c>
      <c r="J166" s="57"/>
      <c r="K166" s="50">
        <f>H166+I166</f>
        <v>0</v>
      </c>
      <c r="L166" s="57"/>
      <c r="M166" s="57"/>
    </row>
    <row r="167" spans="1:13" x14ac:dyDescent="0.25">
      <c r="A167" s="1" t="s">
        <v>255</v>
      </c>
      <c r="B167" s="1">
        <v>3237</v>
      </c>
      <c r="C167" s="48" t="s">
        <v>128</v>
      </c>
      <c r="D167" s="49"/>
      <c r="E167" s="49"/>
      <c r="F167" s="49"/>
      <c r="G167" s="49"/>
      <c r="H167" s="23">
        <v>5000</v>
      </c>
      <c r="I167" s="50">
        <v>5000</v>
      </c>
      <c r="J167" s="49"/>
      <c r="K167" s="50">
        <v>5000</v>
      </c>
      <c r="L167" s="52"/>
      <c r="M167" s="52"/>
    </row>
    <row r="168" spans="1:13" x14ac:dyDescent="0.25">
      <c r="A168" s="1" t="s">
        <v>226</v>
      </c>
      <c r="B168" s="1">
        <v>3811</v>
      </c>
      <c r="C168" s="48" t="s">
        <v>61</v>
      </c>
      <c r="D168" s="52"/>
      <c r="E168" s="52"/>
      <c r="F168" s="49"/>
      <c r="G168" s="49"/>
      <c r="H168" s="23">
        <v>0</v>
      </c>
      <c r="I168" s="50">
        <v>0</v>
      </c>
      <c r="J168" s="52"/>
      <c r="K168" s="50">
        <f>H168+I168</f>
        <v>0</v>
      </c>
      <c r="L168" s="52"/>
      <c r="M168" s="52"/>
    </row>
    <row r="169" spans="1:13" x14ac:dyDescent="0.25">
      <c r="A169" s="32" t="s">
        <v>82</v>
      </c>
      <c r="B169" s="33" t="s">
        <v>256</v>
      </c>
      <c r="C169" s="55" t="s">
        <v>257</v>
      </c>
      <c r="D169" s="49"/>
      <c r="E169" s="49"/>
      <c r="F169" s="49"/>
      <c r="G169" s="49"/>
      <c r="H169" s="34">
        <v>0</v>
      </c>
      <c r="I169" s="56">
        <v>0</v>
      </c>
      <c r="J169" s="49"/>
      <c r="K169" s="56">
        <f>K170</f>
        <v>0</v>
      </c>
      <c r="L169" s="49"/>
      <c r="M169" s="49"/>
    </row>
    <row r="170" spans="1:13" x14ac:dyDescent="0.25">
      <c r="A170" s="18" t="s">
        <v>21</v>
      </c>
      <c r="B170" s="24" t="s">
        <v>85</v>
      </c>
      <c r="C170" s="53" t="s">
        <v>86</v>
      </c>
      <c r="D170" s="49"/>
      <c r="E170" s="49"/>
      <c r="F170" s="49"/>
      <c r="G170" s="49"/>
      <c r="H170" s="20">
        <f>H171+H172+H173</f>
        <v>0</v>
      </c>
      <c r="I170" s="54">
        <v>0</v>
      </c>
      <c r="J170" s="49"/>
      <c r="K170" s="54">
        <f>K171+K172+K173</f>
        <v>0</v>
      </c>
      <c r="L170" s="49"/>
      <c r="M170" s="49"/>
    </row>
    <row r="171" spans="1:13" x14ac:dyDescent="0.25">
      <c r="A171" s="1" t="s">
        <v>258</v>
      </c>
      <c r="B171" s="25" t="s">
        <v>153</v>
      </c>
      <c r="C171" s="48" t="s">
        <v>154</v>
      </c>
      <c r="D171" s="49"/>
      <c r="E171" s="49"/>
      <c r="F171" s="49"/>
      <c r="G171" s="49"/>
      <c r="H171" s="23">
        <v>0</v>
      </c>
      <c r="I171" s="50">
        <v>0</v>
      </c>
      <c r="J171" s="49"/>
      <c r="K171" s="50">
        <f>H171+I171</f>
        <v>0</v>
      </c>
      <c r="L171" s="49"/>
      <c r="M171" s="49"/>
    </row>
    <row r="172" spans="1:13" x14ac:dyDescent="0.25">
      <c r="A172" s="1" t="s">
        <v>259</v>
      </c>
      <c r="B172" s="25" t="s">
        <v>114</v>
      </c>
      <c r="C172" s="48" t="s">
        <v>115</v>
      </c>
      <c r="D172" s="49"/>
      <c r="E172" s="49"/>
      <c r="F172" s="49"/>
      <c r="G172" s="49"/>
      <c r="H172" s="23">
        <v>0</v>
      </c>
      <c r="I172" s="50">
        <v>0</v>
      </c>
      <c r="J172" s="49"/>
      <c r="K172" s="50">
        <f>H172+I172</f>
        <v>0</v>
      </c>
      <c r="L172" s="49"/>
      <c r="M172" s="49"/>
    </row>
    <row r="173" spans="1:13" x14ac:dyDescent="0.25">
      <c r="A173" s="1" t="s">
        <v>260</v>
      </c>
      <c r="B173" s="25" t="s">
        <v>127</v>
      </c>
      <c r="C173" s="48" t="s">
        <v>128</v>
      </c>
      <c r="D173" s="49"/>
      <c r="E173" s="49"/>
      <c r="F173" s="49"/>
      <c r="G173" s="49"/>
      <c r="H173" s="23">
        <v>0</v>
      </c>
      <c r="I173" s="50">
        <v>0</v>
      </c>
      <c r="J173" s="49"/>
      <c r="K173" s="50">
        <f>H173+I173</f>
        <v>0</v>
      </c>
      <c r="L173" s="49"/>
      <c r="M173" s="49"/>
    </row>
    <row r="174" spans="1:13" ht="22.5" x14ac:dyDescent="0.25">
      <c r="A174" s="32" t="s">
        <v>261</v>
      </c>
      <c r="B174" s="33" t="s">
        <v>262</v>
      </c>
      <c r="C174" s="55" t="s">
        <v>263</v>
      </c>
      <c r="D174" s="49"/>
      <c r="E174" s="49"/>
      <c r="F174" s="49"/>
      <c r="G174" s="49"/>
      <c r="H174" s="34">
        <f>H177+H186+H175+H184</f>
        <v>86200</v>
      </c>
      <c r="I174" s="56">
        <f>I177+I186+I175+I184</f>
        <v>93000</v>
      </c>
      <c r="J174" s="49"/>
      <c r="K174" s="56">
        <f>K177+K186+K175+K184</f>
        <v>110000</v>
      </c>
      <c r="L174" s="49"/>
      <c r="M174" s="49"/>
    </row>
    <row r="175" spans="1:13" x14ac:dyDescent="0.25">
      <c r="A175" s="18" t="s">
        <v>21</v>
      </c>
      <c r="B175" s="19" t="s">
        <v>85</v>
      </c>
      <c r="C175" s="53" t="s">
        <v>86</v>
      </c>
      <c r="D175" s="49"/>
      <c r="E175" s="49"/>
      <c r="F175" s="49"/>
      <c r="G175" s="49"/>
      <c r="H175" s="20">
        <f>H176</f>
        <v>80000</v>
      </c>
      <c r="I175" s="54">
        <f>I176</f>
        <v>80000</v>
      </c>
      <c r="J175" s="49"/>
      <c r="K175" s="54">
        <f>K176</f>
        <v>80000</v>
      </c>
      <c r="L175" s="49"/>
      <c r="M175" s="49"/>
    </row>
    <row r="176" spans="1:13" x14ac:dyDescent="0.25">
      <c r="A176" s="38" t="s">
        <v>264</v>
      </c>
      <c r="B176" s="22" t="s">
        <v>265</v>
      </c>
      <c r="C176" s="48" t="s">
        <v>68</v>
      </c>
      <c r="D176" s="52"/>
      <c r="E176" s="52"/>
      <c r="F176" s="52"/>
      <c r="G176" s="52"/>
      <c r="H176" s="23">
        <v>80000</v>
      </c>
      <c r="I176" s="50">
        <v>80000</v>
      </c>
      <c r="J176" s="52"/>
      <c r="K176" s="50">
        <v>80000</v>
      </c>
      <c r="L176" s="49"/>
      <c r="M176" s="49"/>
    </row>
    <row r="177" spans="1:13" x14ac:dyDescent="0.25">
      <c r="A177" s="18" t="s">
        <v>21</v>
      </c>
      <c r="B177" s="24" t="s">
        <v>28</v>
      </c>
      <c r="C177" s="53" t="s">
        <v>29</v>
      </c>
      <c r="D177" s="49"/>
      <c r="E177" s="49"/>
      <c r="F177" s="49"/>
      <c r="G177" s="49"/>
      <c r="H177" s="20">
        <f>H178+H181+H182+H180+H179+H183</f>
        <v>6200</v>
      </c>
      <c r="I177" s="54">
        <f>I178+I181+I182+I180+I179+I183</f>
        <v>13000</v>
      </c>
      <c r="J177" s="49"/>
      <c r="K177" s="54">
        <f>K178+K181+K182+K180+K179+K183</f>
        <v>30000</v>
      </c>
      <c r="L177" s="49"/>
      <c r="M177" s="49"/>
    </row>
    <row r="178" spans="1:13" x14ac:dyDescent="0.25">
      <c r="A178" s="1" t="s">
        <v>266</v>
      </c>
      <c r="B178" s="25" t="s">
        <v>267</v>
      </c>
      <c r="C178" s="48" t="s">
        <v>268</v>
      </c>
      <c r="D178" s="49"/>
      <c r="E178" s="49"/>
      <c r="F178" s="49"/>
      <c r="G178" s="49"/>
      <c r="H178" s="23">
        <v>4000</v>
      </c>
      <c r="I178" s="50">
        <v>5000</v>
      </c>
      <c r="J178" s="49"/>
      <c r="K178" s="50">
        <v>10000</v>
      </c>
      <c r="L178" s="49"/>
      <c r="M178" s="49"/>
    </row>
    <row r="179" spans="1:13" x14ac:dyDescent="0.25">
      <c r="A179" s="1" t="s">
        <v>269</v>
      </c>
      <c r="B179" s="1">
        <v>4222</v>
      </c>
      <c r="C179" s="48" t="s">
        <v>270</v>
      </c>
      <c r="D179" s="49"/>
      <c r="E179" s="49"/>
      <c r="F179" s="49"/>
      <c r="G179" s="49"/>
      <c r="H179" s="23">
        <v>0</v>
      </c>
      <c r="I179" s="50">
        <v>0</v>
      </c>
      <c r="J179" s="49"/>
      <c r="K179" s="50">
        <f t="shared" ref="K179:K183" si="10">H179+I179</f>
        <v>0</v>
      </c>
      <c r="L179" s="49"/>
      <c r="M179" s="49"/>
    </row>
    <row r="180" spans="1:13" x14ac:dyDescent="0.25">
      <c r="A180" s="1" t="s">
        <v>271</v>
      </c>
      <c r="B180" s="1">
        <v>4223</v>
      </c>
      <c r="C180" s="48" t="s">
        <v>272</v>
      </c>
      <c r="D180" s="49"/>
      <c r="E180" s="49"/>
      <c r="F180" s="49"/>
      <c r="G180" s="49"/>
      <c r="H180" s="23">
        <v>0</v>
      </c>
      <c r="I180" s="50">
        <v>0</v>
      </c>
      <c r="J180" s="49"/>
      <c r="K180" s="50">
        <f t="shared" si="10"/>
        <v>0</v>
      </c>
      <c r="L180" s="49"/>
      <c r="M180" s="49"/>
    </row>
    <row r="181" spans="1:13" x14ac:dyDescent="0.25">
      <c r="A181" s="1" t="s">
        <v>273</v>
      </c>
      <c r="B181" s="25" t="s">
        <v>265</v>
      </c>
      <c r="C181" s="48" t="s">
        <v>68</v>
      </c>
      <c r="D181" s="49"/>
      <c r="E181" s="49"/>
      <c r="F181" s="49"/>
      <c r="G181" s="49"/>
      <c r="H181" s="23">
        <v>1000</v>
      </c>
      <c r="I181" s="50">
        <v>5000</v>
      </c>
      <c r="J181" s="49"/>
      <c r="K181" s="50">
        <v>10000</v>
      </c>
      <c r="L181" s="49"/>
      <c r="M181" s="49"/>
    </row>
    <row r="182" spans="1:13" x14ac:dyDescent="0.25">
      <c r="A182" s="1" t="s">
        <v>274</v>
      </c>
      <c r="B182" s="25" t="s">
        <v>275</v>
      </c>
      <c r="C182" s="48" t="s">
        <v>276</v>
      </c>
      <c r="D182" s="49"/>
      <c r="E182" s="49"/>
      <c r="F182" s="49"/>
      <c r="G182" s="49"/>
      <c r="H182" s="23">
        <v>1200</v>
      </c>
      <c r="I182" s="50">
        <v>3000</v>
      </c>
      <c r="J182" s="49"/>
      <c r="K182" s="50">
        <v>10000</v>
      </c>
      <c r="L182" s="49"/>
      <c r="M182" s="49"/>
    </row>
    <row r="183" spans="1:13" x14ac:dyDescent="0.25">
      <c r="A183" s="38" t="s">
        <v>277</v>
      </c>
      <c r="B183" s="1">
        <v>4521</v>
      </c>
      <c r="C183" s="48" t="s">
        <v>278</v>
      </c>
      <c r="D183" s="49"/>
      <c r="E183" s="49"/>
      <c r="F183" s="49"/>
      <c r="G183" s="49"/>
      <c r="H183" s="23">
        <v>0</v>
      </c>
      <c r="I183" s="50">
        <v>0</v>
      </c>
      <c r="J183" s="49"/>
      <c r="K183" s="50">
        <f t="shared" si="10"/>
        <v>0</v>
      </c>
      <c r="L183" s="49"/>
      <c r="M183" s="49"/>
    </row>
    <row r="184" spans="1:13" x14ac:dyDescent="0.25">
      <c r="A184" s="18" t="s">
        <v>21</v>
      </c>
      <c r="B184" s="24" t="s">
        <v>42</v>
      </c>
      <c r="C184" s="53" t="s">
        <v>43</v>
      </c>
      <c r="D184" s="49"/>
      <c r="E184" s="49"/>
      <c r="F184" s="49"/>
      <c r="G184" s="49"/>
      <c r="H184" s="20">
        <f>H185</f>
        <v>0</v>
      </c>
      <c r="I184" s="54">
        <f>I185</f>
        <v>0</v>
      </c>
      <c r="J184" s="49"/>
      <c r="K184" s="54">
        <f>K185</f>
        <v>0</v>
      </c>
      <c r="L184" s="49"/>
      <c r="M184" s="49"/>
    </row>
    <row r="185" spans="1:13" x14ac:dyDescent="0.25">
      <c r="A185" s="1" t="s">
        <v>279</v>
      </c>
      <c r="B185" s="1">
        <v>4226</v>
      </c>
      <c r="C185" s="48" t="s">
        <v>68</v>
      </c>
      <c r="D185" s="52"/>
      <c r="E185" s="52"/>
      <c r="F185" s="52"/>
      <c r="G185" s="52"/>
      <c r="H185" s="23">
        <v>0</v>
      </c>
      <c r="I185" s="50">
        <v>0</v>
      </c>
      <c r="J185" s="52"/>
      <c r="K185" s="50">
        <f>H185+I185</f>
        <v>0</v>
      </c>
      <c r="L185" s="49"/>
      <c r="M185" s="49"/>
    </row>
    <row r="186" spans="1:13" x14ac:dyDescent="0.25">
      <c r="A186" s="18" t="s">
        <v>21</v>
      </c>
      <c r="B186" s="24" t="s">
        <v>62</v>
      </c>
      <c r="C186" s="53" t="s">
        <v>63</v>
      </c>
      <c r="D186" s="49"/>
      <c r="E186" s="49"/>
      <c r="F186" s="49"/>
      <c r="G186" s="49"/>
      <c r="H186" s="20">
        <f>H190+H187+H188+H189+H192+H191</f>
        <v>0</v>
      </c>
      <c r="I186" s="54">
        <f>I190+I187+I188+I189+I191+I192</f>
        <v>0</v>
      </c>
      <c r="J186" s="49"/>
      <c r="K186" s="54">
        <f>K190+K187+K188+K189+K191+K192</f>
        <v>0</v>
      </c>
      <c r="L186" s="49"/>
      <c r="M186" s="49"/>
    </row>
    <row r="187" spans="1:13" x14ac:dyDescent="0.25">
      <c r="A187" s="1" t="s">
        <v>266</v>
      </c>
      <c r="B187" s="1">
        <v>4221</v>
      </c>
      <c r="C187" s="48" t="s">
        <v>268</v>
      </c>
      <c r="D187" s="49"/>
      <c r="E187" s="49"/>
      <c r="F187" s="49"/>
      <c r="G187" s="49"/>
      <c r="H187" s="23">
        <v>0</v>
      </c>
      <c r="I187" s="50">
        <v>0</v>
      </c>
      <c r="J187" s="49"/>
      <c r="K187" s="50">
        <f t="shared" ref="K187:K192" si="11">H187+I187</f>
        <v>0</v>
      </c>
      <c r="L187" s="49"/>
      <c r="M187" s="49"/>
    </row>
    <row r="188" spans="1:13" x14ac:dyDescent="0.25">
      <c r="A188" s="38" t="s">
        <v>280</v>
      </c>
      <c r="B188" s="1">
        <v>4222</v>
      </c>
      <c r="C188" s="48" t="s">
        <v>270</v>
      </c>
      <c r="D188" s="49"/>
      <c r="E188" s="49"/>
      <c r="F188" s="49"/>
      <c r="G188" s="49"/>
      <c r="H188" s="23">
        <v>0</v>
      </c>
      <c r="I188" s="50">
        <v>0</v>
      </c>
      <c r="J188" s="49"/>
      <c r="K188" s="50">
        <f t="shared" si="11"/>
        <v>0</v>
      </c>
      <c r="L188" s="49"/>
      <c r="M188" s="49"/>
    </row>
    <row r="189" spans="1:13" x14ac:dyDescent="0.25">
      <c r="A189" s="1" t="s">
        <v>271</v>
      </c>
      <c r="B189" s="1">
        <v>4223</v>
      </c>
      <c r="C189" s="48" t="s">
        <v>272</v>
      </c>
      <c r="D189" s="49"/>
      <c r="E189" s="49"/>
      <c r="F189" s="49"/>
      <c r="G189" s="49"/>
      <c r="H189" s="23">
        <v>0</v>
      </c>
      <c r="I189" s="50">
        <v>0</v>
      </c>
      <c r="J189" s="49"/>
      <c r="K189" s="50">
        <f t="shared" si="11"/>
        <v>0</v>
      </c>
      <c r="L189" s="49"/>
      <c r="M189" s="49"/>
    </row>
    <row r="190" spans="1:13" x14ac:dyDescent="0.25">
      <c r="A190" s="1" t="s">
        <v>281</v>
      </c>
      <c r="B190" s="25" t="s">
        <v>265</v>
      </c>
      <c r="C190" s="48" t="s">
        <v>68</v>
      </c>
      <c r="D190" s="49"/>
      <c r="E190" s="49"/>
      <c r="F190" s="49"/>
      <c r="G190" s="49"/>
      <c r="H190" s="23">
        <v>0</v>
      </c>
      <c r="I190" s="50">
        <v>0</v>
      </c>
      <c r="J190" s="49"/>
      <c r="K190" s="50">
        <f t="shared" si="11"/>
        <v>0</v>
      </c>
      <c r="L190" s="49"/>
      <c r="M190" s="49"/>
    </row>
    <row r="191" spans="1:13" x14ac:dyDescent="0.25">
      <c r="A191" s="1" t="s">
        <v>274</v>
      </c>
      <c r="B191" s="1">
        <v>4241</v>
      </c>
      <c r="C191" s="48" t="s">
        <v>276</v>
      </c>
      <c r="D191" s="49"/>
      <c r="E191" s="49"/>
      <c r="F191" s="49"/>
      <c r="G191" s="49"/>
      <c r="H191" s="23">
        <v>0</v>
      </c>
      <c r="I191" s="50">
        <v>0</v>
      </c>
      <c r="J191" s="49"/>
      <c r="K191" s="50">
        <f t="shared" si="11"/>
        <v>0</v>
      </c>
      <c r="L191" s="49"/>
      <c r="M191" s="49"/>
    </row>
    <row r="192" spans="1:13" x14ac:dyDescent="0.25">
      <c r="A192" s="38" t="s">
        <v>282</v>
      </c>
      <c r="B192" s="1">
        <v>4521</v>
      </c>
      <c r="C192" s="48" t="s">
        <v>278</v>
      </c>
      <c r="D192" s="49"/>
      <c r="E192" s="49"/>
      <c r="F192" s="49"/>
      <c r="G192" s="49"/>
      <c r="H192" s="23">
        <v>0</v>
      </c>
      <c r="I192" s="50">
        <v>0</v>
      </c>
      <c r="J192" s="49"/>
      <c r="K192" s="50">
        <f t="shared" si="11"/>
        <v>0</v>
      </c>
      <c r="L192" s="49"/>
      <c r="M192" s="49"/>
    </row>
    <row r="193" spans="1:11" x14ac:dyDescent="0.25">
      <c r="A193" s="1"/>
      <c r="B193" s="25"/>
      <c r="C193" s="1"/>
      <c r="H193" s="23"/>
      <c r="I193" s="23"/>
      <c r="K193" s="23"/>
    </row>
    <row r="197" spans="1:11" x14ac:dyDescent="0.25">
      <c r="H197" s="36" t="s">
        <v>283</v>
      </c>
    </row>
    <row r="198" spans="1:11" x14ac:dyDescent="0.25">
      <c r="H198" s="36" t="s">
        <v>284</v>
      </c>
    </row>
    <row r="199" spans="1:11" ht="15.75" x14ac:dyDescent="0.25">
      <c r="H199" s="37" t="s">
        <v>285</v>
      </c>
    </row>
  </sheetData>
  <mergeCells count="547">
    <mergeCell ref="A1:D2"/>
    <mergeCell ref="J2:K3"/>
    <mergeCell ref="L2:L3"/>
    <mergeCell ref="A3:D5"/>
    <mergeCell ref="J5:K6"/>
    <mergeCell ref="L5:L6"/>
    <mergeCell ref="A6:C7"/>
    <mergeCell ref="C14:G14"/>
    <mergeCell ref="I14:J14"/>
    <mergeCell ref="K14:M14"/>
    <mergeCell ref="C15:G15"/>
    <mergeCell ref="I15:J15"/>
    <mergeCell ref="K15:M15"/>
    <mergeCell ref="C12:G12"/>
    <mergeCell ref="I12:J12"/>
    <mergeCell ref="K12:M12"/>
    <mergeCell ref="C13:G13"/>
    <mergeCell ref="I13:J13"/>
    <mergeCell ref="K13:M13"/>
    <mergeCell ref="C18:G18"/>
    <mergeCell ref="I18:J18"/>
    <mergeCell ref="K18:M18"/>
    <mergeCell ref="C19:G19"/>
    <mergeCell ref="I19:J19"/>
    <mergeCell ref="K19:M19"/>
    <mergeCell ref="C16:G16"/>
    <mergeCell ref="I16:J16"/>
    <mergeCell ref="K16:M16"/>
    <mergeCell ref="C17:G17"/>
    <mergeCell ref="I17:J17"/>
    <mergeCell ref="K17:M17"/>
    <mergeCell ref="C22:G22"/>
    <mergeCell ref="I22:J22"/>
    <mergeCell ref="K22:M22"/>
    <mergeCell ref="C23:G23"/>
    <mergeCell ref="I23:J23"/>
    <mergeCell ref="K23:M23"/>
    <mergeCell ref="C20:G20"/>
    <mergeCell ref="I20:J20"/>
    <mergeCell ref="K20:M20"/>
    <mergeCell ref="C21:G21"/>
    <mergeCell ref="I21:J21"/>
    <mergeCell ref="K21:M21"/>
    <mergeCell ref="C26:G26"/>
    <mergeCell ref="I26:J26"/>
    <mergeCell ref="K26:M26"/>
    <mergeCell ref="C27:G27"/>
    <mergeCell ref="I27:J27"/>
    <mergeCell ref="K27:M27"/>
    <mergeCell ref="C24:G24"/>
    <mergeCell ref="I24:J24"/>
    <mergeCell ref="K24:M24"/>
    <mergeCell ref="C25:G25"/>
    <mergeCell ref="I25:J25"/>
    <mergeCell ref="K25:M25"/>
    <mergeCell ref="C30:G30"/>
    <mergeCell ref="I30:J30"/>
    <mergeCell ref="K30:M30"/>
    <mergeCell ref="C31:G31"/>
    <mergeCell ref="I31:J31"/>
    <mergeCell ref="K31:M31"/>
    <mergeCell ref="C28:G28"/>
    <mergeCell ref="I28:J28"/>
    <mergeCell ref="K28:M28"/>
    <mergeCell ref="C29:G29"/>
    <mergeCell ref="I29:J29"/>
    <mergeCell ref="K29:M29"/>
    <mergeCell ref="C34:G34"/>
    <mergeCell ref="I34:J34"/>
    <mergeCell ref="K34:M34"/>
    <mergeCell ref="C35:G35"/>
    <mergeCell ref="I35:J35"/>
    <mergeCell ref="K35:M35"/>
    <mergeCell ref="C32:G32"/>
    <mergeCell ref="I32:J32"/>
    <mergeCell ref="K32:M32"/>
    <mergeCell ref="C33:G33"/>
    <mergeCell ref="I33:J33"/>
    <mergeCell ref="K33:M33"/>
    <mergeCell ref="C39:G39"/>
    <mergeCell ref="I39:J39"/>
    <mergeCell ref="K39:M39"/>
    <mergeCell ref="C40:G40"/>
    <mergeCell ref="I40:J40"/>
    <mergeCell ref="K40:M40"/>
    <mergeCell ref="C37:G37"/>
    <mergeCell ref="I37:J37"/>
    <mergeCell ref="K37:M37"/>
    <mergeCell ref="C38:G38"/>
    <mergeCell ref="I38:J38"/>
    <mergeCell ref="K38:M38"/>
    <mergeCell ref="C43:G43"/>
    <mergeCell ref="I43:J43"/>
    <mergeCell ref="K43:M43"/>
    <mergeCell ref="C44:G44"/>
    <mergeCell ref="I44:J44"/>
    <mergeCell ref="K44:M44"/>
    <mergeCell ref="C41:G41"/>
    <mergeCell ref="I41:J41"/>
    <mergeCell ref="K41:M41"/>
    <mergeCell ref="C42:G42"/>
    <mergeCell ref="I42:J42"/>
    <mergeCell ref="K42:M42"/>
    <mergeCell ref="C47:G47"/>
    <mergeCell ref="I47:J47"/>
    <mergeCell ref="K47:M47"/>
    <mergeCell ref="C48:G48"/>
    <mergeCell ref="I48:J48"/>
    <mergeCell ref="K48:M48"/>
    <mergeCell ref="C45:G45"/>
    <mergeCell ref="I45:J45"/>
    <mergeCell ref="K45:M45"/>
    <mergeCell ref="C46:G46"/>
    <mergeCell ref="I46:J46"/>
    <mergeCell ref="K46:M46"/>
    <mergeCell ref="C51:G51"/>
    <mergeCell ref="I51:J51"/>
    <mergeCell ref="K51:M51"/>
    <mergeCell ref="C52:G52"/>
    <mergeCell ref="I52:J52"/>
    <mergeCell ref="K52:M52"/>
    <mergeCell ref="C49:G49"/>
    <mergeCell ref="I49:J49"/>
    <mergeCell ref="K49:M49"/>
    <mergeCell ref="C50:G50"/>
    <mergeCell ref="I50:J50"/>
    <mergeCell ref="K50:M50"/>
    <mergeCell ref="C55:G55"/>
    <mergeCell ref="I55:J55"/>
    <mergeCell ref="K55:M55"/>
    <mergeCell ref="C56:G56"/>
    <mergeCell ref="I56:J56"/>
    <mergeCell ref="K56:M56"/>
    <mergeCell ref="C53:G53"/>
    <mergeCell ref="I53:J53"/>
    <mergeCell ref="K53:M53"/>
    <mergeCell ref="C54:G54"/>
    <mergeCell ref="I54:J54"/>
    <mergeCell ref="K54:M54"/>
    <mergeCell ref="C59:G59"/>
    <mergeCell ref="I59:J59"/>
    <mergeCell ref="K59:M59"/>
    <mergeCell ref="C57:G57"/>
    <mergeCell ref="I57:J57"/>
    <mergeCell ref="K57:M57"/>
    <mergeCell ref="C58:G58"/>
    <mergeCell ref="I58:J58"/>
    <mergeCell ref="K58:M58"/>
    <mergeCell ref="C62:G62"/>
    <mergeCell ref="I62:J62"/>
    <mergeCell ref="K62:M62"/>
    <mergeCell ref="C63:G63"/>
    <mergeCell ref="I63:J63"/>
    <mergeCell ref="K63:M63"/>
    <mergeCell ref="C60:G60"/>
    <mergeCell ref="I60:J60"/>
    <mergeCell ref="K60:M60"/>
    <mergeCell ref="C61:G61"/>
    <mergeCell ref="I61:J61"/>
    <mergeCell ref="K61:M61"/>
    <mergeCell ref="C66:G66"/>
    <mergeCell ref="I66:J66"/>
    <mergeCell ref="K66:M66"/>
    <mergeCell ref="C67:G67"/>
    <mergeCell ref="I67:J67"/>
    <mergeCell ref="K67:M67"/>
    <mergeCell ref="C64:G64"/>
    <mergeCell ref="I64:J64"/>
    <mergeCell ref="K64:M64"/>
    <mergeCell ref="C65:G65"/>
    <mergeCell ref="I65:J65"/>
    <mergeCell ref="K65:M65"/>
    <mergeCell ref="C70:G70"/>
    <mergeCell ref="I70:J70"/>
    <mergeCell ref="K70:M70"/>
    <mergeCell ref="C71:G71"/>
    <mergeCell ref="I71:J71"/>
    <mergeCell ref="K71:M71"/>
    <mergeCell ref="C68:G68"/>
    <mergeCell ref="I68:J68"/>
    <mergeCell ref="K68:M68"/>
    <mergeCell ref="C69:G69"/>
    <mergeCell ref="I69:J69"/>
    <mergeCell ref="K69:M69"/>
    <mergeCell ref="C73:G73"/>
    <mergeCell ref="I73:J73"/>
    <mergeCell ref="K73:M73"/>
    <mergeCell ref="C74:G74"/>
    <mergeCell ref="I74:J74"/>
    <mergeCell ref="K74:M74"/>
    <mergeCell ref="C72:G72"/>
    <mergeCell ref="I72:J72"/>
    <mergeCell ref="K72:M72"/>
    <mergeCell ref="C77:G77"/>
    <mergeCell ref="I77:J77"/>
    <mergeCell ref="K77:M77"/>
    <mergeCell ref="C78:G78"/>
    <mergeCell ref="I78:J78"/>
    <mergeCell ref="K78:M78"/>
    <mergeCell ref="C75:G75"/>
    <mergeCell ref="I75:J75"/>
    <mergeCell ref="K75:M75"/>
    <mergeCell ref="C76:G76"/>
    <mergeCell ref="I76:J76"/>
    <mergeCell ref="K76:M76"/>
    <mergeCell ref="C81:G81"/>
    <mergeCell ref="I81:J81"/>
    <mergeCell ref="K81:M81"/>
    <mergeCell ref="C82:G82"/>
    <mergeCell ref="I82:J82"/>
    <mergeCell ref="K82:M82"/>
    <mergeCell ref="C79:G79"/>
    <mergeCell ref="I79:J79"/>
    <mergeCell ref="K79:M79"/>
    <mergeCell ref="C80:G80"/>
    <mergeCell ref="I80:J80"/>
    <mergeCell ref="K80:M80"/>
    <mergeCell ref="C85:G85"/>
    <mergeCell ref="I85:J85"/>
    <mergeCell ref="K85:M85"/>
    <mergeCell ref="C86:G86"/>
    <mergeCell ref="I86:J86"/>
    <mergeCell ref="K86:M86"/>
    <mergeCell ref="C83:G83"/>
    <mergeCell ref="I83:J83"/>
    <mergeCell ref="K83:M83"/>
    <mergeCell ref="C84:G84"/>
    <mergeCell ref="I84:J84"/>
    <mergeCell ref="K84:M84"/>
    <mergeCell ref="C89:G89"/>
    <mergeCell ref="I89:J89"/>
    <mergeCell ref="K89:M89"/>
    <mergeCell ref="C90:G90"/>
    <mergeCell ref="I90:J90"/>
    <mergeCell ref="K90:M90"/>
    <mergeCell ref="C87:G87"/>
    <mergeCell ref="I87:J87"/>
    <mergeCell ref="K87:M87"/>
    <mergeCell ref="C88:G88"/>
    <mergeCell ref="I88:J88"/>
    <mergeCell ref="K88:M88"/>
    <mergeCell ref="C93:G93"/>
    <mergeCell ref="I93:J93"/>
    <mergeCell ref="K93:M93"/>
    <mergeCell ref="C94:G94"/>
    <mergeCell ref="I94:J94"/>
    <mergeCell ref="K94:M94"/>
    <mergeCell ref="C91:G91"/>
    <mergeCell ref="I91:J91"/>
    <mergeCell ref="K91:M91"/>
    <mergeCell ref="C92:G92"/>
    <mergeCell ref="I92:J92"/>
    <mergeCell ref="K92:M92"/>
    <mergeCell ref="C97:G97"/>
    <mergeCell ref="I97:J97"/>
    <mergeCell ref="K97:M97"/>
    <mergeCell ref="C98:G98"/>
    <mergeCell ref="I98:J98"/>
    <mergeCell ref="K98:M98"/>
    <mergeCell ref="C95:G95"/>
    <mergeCell ref="I95:J95"/>
    <mergeCell ref="K95:M95"/>
    <mergeCell ref="C96:G96"/>
    <mergeCell ref="I96:J96"/>
    <mergeCell ref="K96:M96"/>
    <mergeCell ref="C101:G101"/>
    <mergeCell ref="I101:J101"/>
    <mergeCell ref="K101:M101"/>
    <mergeCell ref="C102:G102"/>
    <mergeCell ref="I102:J102"/>
    <mergeCell ref="K102:M102"/>
    <mergeCell ref="C99:G99"/>
    <mergeCell ref="I99:J99"/>
    <mergeCell ref="K99:M99"/>
    <mergeCell ref="C100:G100"/>
    <mergeCell ref="I100:J100"/>
    <mergeCell ref="K100:M100"/>
    <mergeCell ref="C105:G105"/>
    <mergeCell ref="I105:J105"/>
    <mergeCell ref="K105:M105"/>
    <mergeCell ref="C106:G106"/>
    <mergeCell ref="I106:J106"/>
    <mergeCell ref="K106:M106"/>
    <mergeCell ref="C103:G103"/>
    <mergeCell ref="I103:J103"/>
    <mergeCell ref="K103:M103"/>
    <mergeCell ref="C104:G104"/>
    <mergeCell ref="I104:J104"/>
    <mergeCell ref="K104:M104"/>
    <mergeCell ref="C109:G109"/>
    <mergeCell ref="I109:J109"/>
    <mergeCell ref="K109:M109"/>
    <mergeCell ref="C110:G110"/>
    <mergeCell ref="I110:J110"/>
    <mergeCell ref="K110:M110"/>
    <mergeCell ref="C107:G107"/>
    <mergeCell ref="I107:J107"/>
    <mergeCell ref="K107:M107"/>
    <mergeCell ref="C108:G108"/>
    <mergeCell ref="I108:J108"/>
    <mergeCell ref="K108:M108"/>
    <mergeCell ref="C113:G113"/>
    <mergeCell ref="I113:J113"/>
    <mergeCell ref="K113:M113"/>
    <mergeCell ref="C114:G114"/>
    <mergeCell ref="I114:J114"/>
    <mergeCell ref="K114:M114"/>
    <mergeCell ref="C111:G111"/>
    <mergeCell ref="I111:J111"/>
    <mergeCell ref="K111:M111"/>
    <mergeCell ref="C112:G112"/>
    <mergeCell ref="I112:J112"/>
    <mergeCell ref="K112:M112"/>
    <mergeCell ref="C117:G117"/>
    <mergeCell ref="I117:J117"/>
    <mergeCell ref="K117:M117"/>
    <mergeCell ref="C118:G118"/>
    <mergeCell ref="I118:J118"/>
    <mergeCell ref="K118:M118"/>
    <mergeCell ref="C115:G115"/>
    <mergeCell ref="I115:J115"/>
    <mergeCell ref="K115:M115"/>
    <mergeCell ref="C116:G116"/>
    <mergeCell ref="I116:J116"/>
    <mergeCell ref="K116:M116"/>
    <mergeCell ref="C121:G121"/>
    <mergeCell ref="I121:J121"/>
    <mergeCell ref="K121:M121"/>
    <mergeCell ref="C122:G122"/>
    <mergeCell ref="I122:J122"/>
    <mergeCell ref="K122:M122"/>
    <mergeCell ref="C119:G119"/>
    <mergeCell ref="I119:J119"/>
    <mergeCell ref="K119:M119"/>
    <mergeCell ref="C120:G120"/>
    <mergeCell ref="I120:J120"/>
    <mergeCell ref="K120:M120"/>
    <mergeCell ref="C125:G125"/>
    <mergeCell ref="I125:J125"/>
    <mergeCell ref="K125:M125"/>
    <mergeCell ref="C126:G126"/>
    <mergeCell ref="I126:J126"/>
    <mergeCell ref="K126:M126"/>
    <mergeCell ref="C123:G123"/>
    <mergeCell ref="I123:J123"/>
    <mergeCell ref="K123:M123"/>
    <mergeCell ref="C124:G124"/>
    <mergeCell ref="I124:J124"/>
    <mergeCell ref="K124:M124"/>
    <mergeCell ref="C130:G130"/>
    <mergeCell ref="I130:J130"/>
    <mergeCell ref="K130:M130"/>
    <mergeCell ref="C128:G128"/>
    <mergeCell ref="I128:J128"/>
    <mergeCell ref="K128:M128"/>
    <mergeCell ref="C129:G129"/>
    <mergeCell ref="I129:J129"/>
    <mergeCell ref="K129:M129"/>
    <mergeCell ref="C133:G133"/>
    <mergeCell ref="I133:J133"/>
    <mergeCell ref="K133:M133"/>
    <mergeCell ref="C134:G134"/>
    <mergeCell ref="I134:J134"/>
    <mergeCell ref="K134:M134"/>
    <mergeCell ref="C131:G131"/>
    <mergeCell ref="I131:J131"/>
    <mergeCell ref="K131:M131"/>
    <mergeCell ref="C132:G132"/>
    <mergeCell ref="I132:J132"/>
    <mergeCell ref="K132:M132"/>
    <mergeCell ref="C137:G137"/>
    <mergeCell ref="I137:J137"/>
    <mergeCell ref="K137:M137"/>
    <mergeCell ref="C138:G138"/>
    <mergeCell ref="I138:J138"/>
    <mergeCell ref="K138:M138"/>
    <mergeCell ref="C135:G135"/>
    <mergeCell ref="I135:J135"/>
    <mergeCell ref="K135:M135"/>
    <mergeCell ref="C136:G136"/>
    <mergeCell ref="I136:J136"/>
    <mergeCell ref="K136:M136"/>
    <mergeCell ref="C141:G141"/>
    <mergeCell ref="I141:J141"/>
    <mergeCell ref="K141:M141"/>
    <mergeCell ref="C142:G142"/>
    <mergeCell ref="I142:J142"/>
    <mergeCell ref="K142:M142"/>
    <mergeCell ref="C139:G139"/>
    <mergeCell ref="I139:J139"/>
    <mergeCell ref="K139:M139"/>
    <mergeCell ref="C140:G140"/>
    <mergeCell ref="I140:J140"/>
    <mergeCell ref="K140:M140"/>
    <mergeCell ref="C145:G145"/>
    <mergeCell ref="I145:J145"/>
    <mergeCell ref="K145:M145"/>
    <mergeCell ref="C146:G146"/>
    <mergeCell ref="I146:J146"/>
    <mergeCell ref="K146:M146"/>
    <mergeCell ref="C143:G143"/>
    <mergeCell ref="I143:J143"/>
    <mergeCell ref="K143:M143"/>
    <mergeCell ref="C144:G144"/>
    <mergeCell ref="I144:J144"/>
    <mergeCell ref="K144:M144"/>
    <mergeCell ref="C151:G151"/>
    <mergeCell ref="I151:J151"/>
    <mergeCell ref="K151:M151"/>
    <mergeCell ref="C152:G152"/>
    <mergeCell ref="I152:J152"/>
    <mergeCell ref="K152:M152"/>
    <mergeCell ref="C147:G147"/>
    <mergeCell ref="I147:J147"/>
    <mergeCell ref="K147:M147"/>
    <mergeCell ref="C148:G148"/>
    <mergeCell ref="I148:J148"/>
    <mergeCell ref="K148:M148"/>
    <mergeCell ref="C160:G160"/>
    <mergeCell ref="I160:J160"/>
    <mergeCell ref="K160:M160"/>
    <mergeCell ref="C161:G161"/>
    <mergeCell ref="I161:J161"/>
    <mergeCell ref="K161:M161"/>
    <mergeCell ref="C158:G158"/>
    <mergeCell ref="I158:J158"/>
    <mergeCell ref="K158:M158"/>
    <mergeCell ref="C159:G159"/>
    <mergeCell ref="I159:J159"/>
    <mergeCell ref="K159:M159"/>
    <mergeCell ref="C164:G164"/>
    <mergeCell ref="I164:J164"/>
    <mergeCell ref="K164:M164"/>
    <mergeCell ref="C165:G165"/>
    <mergeCell ref="I165:J165"/>
    <mergeCell ref="K165:M165"/>
    <mergeCell ref="C162:G162"/>
    <mergeCell ref="I162:J162"/>
    <mergeCell ref="K162:M162"/>
    <mergeCell ref="C163:G163"/>
    <mergeCell ref="I163:J163"/>
    <mergeCell ref="K163:M163"/>
    <mergeCell ref="C167:G167"/>
    <mergeCell ref="I167:J167"/>
    <mergeCell ref="K167:M167"/>
    <mergeCell ref="C168:G168"/>
    <mergeCell ref="I168:J168"/>
    <mergeCell ref="K168:M168"/>
    <mergeCell ref="C166:G166"/>
    <mergeCell ref="I166:J166"/>
    <mergeCell ref="K166:M166"/>
    <mergeCell ref="C171:G171"/>
    <mergeCell ref="I171:J171"/>
    <mergeCell ref="K171:M171"/>
    <mergeCell ref="C172:G172"/>
    <mergeCell ref="I172:J172"/>
    <mergeCell ref="K172:M172"/>
    <mergeCell ref="C169:G169"/>
    <mergeCell ref="I169:J169"/>
    <mergeCell ref="K169:M169"/>
    <mergeCell ref="C170:G170"/>
    <mergeCell ref="I170:J170"/>
    <mergeCell ref="K170:M170"/>
    <mergeCell ref="C175:G175"/>
    <mergeCell ref="I175:J175"/>
    <mergeCell ref="K175:M175"/>
    <mergeCell ref="C176:G176"/>
    <mergeCell ref="I176:J176"/>
    <mergeCell ref="K176:M176"/>
    <mergeCell ref="C173:G173"/>
    <mergeCell ref="I173:J173"/>
    <mergeCell ref="K173:M173"/>
    <mergeCell ref="C174:G174"/>
    <mergeCell ref="I174:J174"/>
    <mergeCell ref="K174:M174"/>
    <mergeCell ref="C179:G179"/>
    <mergeCell ref="I179:J179"/>
    <mergeCell ref="K179:M179"/>
    <mergeCell ref="C180:G180"/>
    <mergeCell ref="I180:J180"/>
    <mergeCell ref="K180:M180"/>
    <mergeCell ref="C177:G177"/>
    <mergeCell ref="I177:J177"/>
    <mergeCell ref="K177:M177"/>
    <mergeCell ref="C178:G178"/>
    <mergeCell ref="I178:J178"/>
    <mergeCell ref="K178:M178"/>
    <mergeCell ref="C183:G183"/>
    <mergeCell ref="I183:J183"/>
    <mergeCell ref="K183:M183"/>
    <mergeCell ref="C184:G184"/>
    <mergeCell ref="I184:J184"/>
    <mergeCell ref="K184:M184"/>
    <mergeCell ref="C181:G181"/>
    <mergeCell ref="I181:J181"/>
    <mergeCell ref="K181:M181"/>
    <mergeCell ref="C182:G182"/>
    <mergeCell ref="I182:J182"/>
    <mergeCell ref="K182:M182"/>
    <mergeCell ref="C187:G187"/>
    <mergeCell ref="I187:J187"/>
    <mergeCell ref="K187:M187"/>
    <mergeCell ref="C188:G188"/>
    <mergeCell ref="I188:J188"/>
    <mergeCell ref="K188:M188"/>
    <mergeCell ref="C185:G185"/>
    <mergeCell ref="I185:J185"/>
    <mergeCell ref="K185:M185"/>
    <mergeCell ref="C186:G186"/>
    <mergeCell ref="I186:J186"/>
    <mergeCell ref="K186:M186"/>
    <mergeCell ref="C191:G191"/>
    <mergeCell ref="I191:J191"/>
    <mergeCell ref="K191:M191"/>
    <mergeCell ref="C192:G192"/>
    <mergeCell ref="I192:J192"/>
    <mergeCell ref="K192:M192"/>
    <mergeCell ref="C189:G189"/>
    <mergeCell ref="I189:J189"/>
    <mergeCell ref="K189:M189"/>
    <mergeCell ref="C190:G190"/>
    <mergeCell ref="I190:J190"/>
    <mergeCell ref="K190:M190"/>
    <mergeCell ref="C157:G157"/>
    <mergeCell ref="I157:J157"/>
    <mergeCell ref="K157:M157"/>
    <mergeCell ref="C150:G150"/>
    <mergeCell ref="I150:J150"/>
    <mergeCell ref="K150:M150"/>
    <mergeCell ref="C127:G127"/>
    <mergeCell ref="I127:J127"/>
    <mergeCell ref="K127:M127"/>
    <mergeCell ref="C149:G149"/>
    <mergeCell ref="I149:J149"/>
    <mergeCell ref="K149:M149"/>
    <mergeCell ref="C155:G155"/>
    <mergeCell ref="I155:J155"/>
    <mergeCell ref="K155:M155"/>
    <mergeCell ref="C156:G156"/>
    <mergeCell ref="I156:J156"/>
    <mergeCell ref="K156:M156"/>
    <mergeCell ref="C153:G153"/>
    <mergeCell ref="I153:J153"/>
    <mergeCell ref="K153:M153"/>
    <mergeCell ref="C154:G154"/>
    <mergeCell ref="I154:J154"/>
    <mergeCell ref="K154:M154"/>
  </mergeCells>
  <pageMargins left="0" right="0" top="0" bottom="0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459D5-D4D8-4686-AC7D-653CF849DF73}">
  <dimension ref="A1:Y206"/>
  <sheetViews>
    <sheetView tabSelected="1" topLeftCell="A49" workbookViewId="0">
      <selection activeCell="K61" sqref="K61"/>
    </sheetView>
  </sheetViews>
  <sheetFormatPr defaultRowHeight="15" x14ac:dyDescent="0.25"/>
  <cols>
    <col min="1" max="1" width="10.85546875" customWidth="1"/>
    <col min="6" max="6" width="50.28515625" customWidth="1"/>
    <col min="8" max="12" width="22.42578125" customWidth="1"/>
    <col min="15" max="15" width="22.42578125" customWidth="1"/>
    <col min="18" max="18" width="1.5703125" customWidth="1"/>
    <col min="19" max="19" width="22.42578125" customWidth="1"/>
    <col min="22" max="22" width="10.5703125" bestFit="1" customWidth="1"/>
    <col min="23" max="23" width="12.140625" bestFit="1" customWidth="1"/>
    <col min="24" max="24" width="14.5703125" customWidth="1"/>
    <col min="25" max="25" width="14.7109375" customWidth="1"/>
  </cols>
  <sheetData>
    <row r="1" spans="1:23" x14ac:dyDescent="0.25">
      <c r="A1" s="79" t="s">
        <v>0</v>
      </c>
      <c r="B1" s="49"/>
      <c r="C1" s="49"/>
      <c r="D1" s="49"/>
    </row>
    <row r="2" spans="1:23" x14ac:dyDescent="0.25">
      <c r="A2" s="49"/>
      <c r="B2" s="49"/>
      <c r="C2" s="49"/>
      <c r="D2" s="49"/>
      <c r="N2" s="48"/>
      <c r="O2" s="48"/>
      <c r="P2" s="49"/>
      <c r="Q2" s="80"/>
    </row>
    <row r="3" spans="1:23" x14ac:dyDescent="0.25">
      <c r="A3" s="79" t="s">
        <v>1</v>
      </c>
      <c r="B3" s="49"/>
      <c r="C3" s="49"/>
      <c r="D3" s="49"/>
      <c r="N3" s="49"/>
      <c r="O3" s="49"/>
      <c r="P3" s="49"/>
      <c r="Q3" s="49"/>
    </row>
    <row r="4" spans="1:23" x14ac:dyDescent="0.25">
      <c r="A4" s="49"/>
      <c r="B4" s="49"/>
      <c r="C4" s="49"/>
      <c r="D4" s="49"/>
      <c r="S4" s="39"/>
      <c r="W4" s="39"/>
    </row>
    <row r="5" spans="1:23" x14ac:dyDescent="0.25">
      <c r="A5" s="49"/>
      <c r="B5" s="49"/>
      <c r="C5" s="49"/>
      <c r="D5" s="49"/>
      <c r="L5" s="39"/>
      <c r="N5" s="48"/>
      <c r="O5" s="48"/>
      <c r="P5" s="49"/>
      <c r="Q5" s="81"/>
      <c r="S5" s="39"/>
      <c r="W5" s="39"/>
    </row>
    <row r="6" spans="1:23" x14ac:dyDescent="0.25">
      <c r="A6" s="79" t="s">
        <v>2</v>
      </c>
      <c r="B6" s="49"/>
      <c r="C6" s="49"/>
      <c r="L6" s="39"/>
      <c r="N6" s="49"/>
      <c r="O6" s="49"/>
      <c r="P6" s="49"/>
      <c r="Q6" s="49"/>
      <c r="S6" s="39"/>
      <c r="W6" s="39"/>
    </row>
    <row r="7" spans="1:23" x14ac:dyDescent="0.25">
      <c r="A7" s="49"/>
      <c r="B7" s="49"/>
      <c r="C7" s="49"/>
    </row>
    <row r="9" spans="1:23" ht="27.75" customHeight="1" x14ac:dyDescent="0.25">
      <c r="A9" s="2"/>
      <c r="B9" s="2"/>
      <c r="F9" s="3" t="s">
        <v>293</v>
      </c>
    </row>
    <row r="10" spans="1:23" x14ac:dyDescent="0.25">
      <c r="A10" s="2"/>
      <c r="B10" s="2"/>
      <c r="F10" s="3"/>
    </row>
    <row r="11" spans="1:23" x14ac:dyDescent="0.25">
      <c r="W11" s="39"/>
    </row>
    <row r="12" spans="1:23" ht="22.5" x14ac:dyDescent="0.25">
      <c r="A12" s="4" t="s">
        <v>4</v>
      </c>
      <c r="B12" s="4" t="s">
        <v>5</v>
      </c>
      <c r="C12" s="71" t="s">
        <v>6</v>
      </c>
      <c r="D12" s="72"/>
      <c r="E12" s="72"/>
      <c r="F12" s="72"/>
      <c r="G12" s="72"/>
      <c r="H12" s="5" t="s">
        <v>296</v>
      </c>
      <c r="I12" s="5" t="s">
        <v>297</v>
      </c>
      <c r="J12" s="5" t="s">
        <v>286</v>
      </c>
      <c r="K12" s="5" t="s">
        <v>298</v>
      </c>
      <c r="L12" s="5" t="s">
        <v>287</v>
      </c>
      <c r="M12" s="73" t="s">
        <v>291</v>
      </c>
      <c r="N12" s="72"/>
      <c r="O12" s="5" t="s">
        <v>288</v>
      </c>
      <c r="P12" s="73" t="s">
        <v>299</v>
      </c>
      <c r="Q12" s="72"/>
      <c r="R12" s="72"/>
      <c r="S12" s="5" t="s">
        <v>289</v>
      </c>
    </row>
    <row r="13" spans="1:23" x14ac:dyDescent="0.25">
      <c r="A13" s="42">
        <v>1</v>
      </c>
      <c r="B13" s="42">
        <v>2</v>
      </c>
      <c r="C13" s="73">
        <v>3</v>
      </c>
      <c r="D13" s="82"/>
      <c r="E13" s="82"/>
      <c r="F13" s="82"/>
      <c r="G13" s="82"/>
      <c r="H13" s="42">
        <v>4</v>
      </c>
      <c r="I13" s="42">
        <v>5</v>
      </c>
      <c r="J13" s="42">
        <v>6</v>
      </c>
      <c r="K13" s="42">
        <v>7</v>
      </c>
      <c r="L13" s="42">
        <v>8</v>
      </c>
      <c r="M13" s="73">
        <v>9</v>
      </c>
      <c r="N13" s="83"/>
      <c r="O13" s="42">
        <v>10</v>
      </c>
      <c r="P13" s="73">
        <v>11</v>
      </c>
      <c r="Q13" s="83"/>
      <c r="R13" s="40"/>
      <c r="S13" s="42">
        <v>12</v>
      </c>
    </row>
    <row r="14" spans="1:23" x14ac:dyDescent="0.25">
      <c r="A14" s="6" t="s">
        <v>10</v>
      </c>
      <c r="B14" s="7" t="s">
        <v>11</v>
      </c>
      <c r="C14" s="74" t="s">
        <v>12</v>
      </c>
      <c r="D14" s="75"/>
      <c r="E14" s="75"/>
      <c r="F14" s="75"/>
      <c r="G14" s="75"/>
      <c r="H14" s="8">
        <f t="shared" ref="H14:M16" si="0">H15</f>
        <v>6806676.2699999996</v>
      </c>
      <c r="I14" s="8">
        <f t="shared" si="0"/>
        <v>8121100</v>
      </c>
      <c r="J14" s="8">
        <f t="shared" ref="J14:J20" si="1">I14/H14*100</f>
        <v>119.31080130537779</v>
      </c>
      <c r="K14" s="8">
        <f t="shared" si="0"/>
        <v>7971800</v>
      </c>
      <c r="L14" s="8">
        <f t="shared" ref="L14:L20" si="2">K14/I14*100</f>
        <v>98.161579096427815</v>
      </c>
      <c r="M14" s="76">
        <f t="shared" si="0"/>
        <v>8291300</v>
      </c>
      <c r="N14" s="75"/>
      <c r="O14" s="8">
        <f t="shared" ref="O14:O20" si="3">M14/K14*100</f>
        <v>104.0078777691362</v>
      </c>
      <c r="P14" s="76">
        <f>P15</f>
        <v>8399200</v>
      </c>
      <c r="Q14" s="75"/>
      <c r="R14" s="75"/>
      <c r="S14" s="8">
        <f t="shared" ref="S14:S20" si="4">P14/M14*100</f>
        <v>101.30136408042165</v>
      </c>
    </row>
    <row r="15" spans="1:23" x14ac:dyDescent="0.25">
      <c r="A15" s="9" t="s">
        <v>13</v>
      </c>
      <c r="B15" s="10" t="s">
        <v>14</v>
      </c>
      <c r="C15" s="67" t="s">
        <v>15</v>
      </c>
      <c r="D15" s="65"/>
      <c r="E15" s="65"/>
      <c r="F15" s="65"/>
      <c r="G15" s="65"/>
      <c r="H15" s="11">
        <f t="shared" si="0"/>
        <v>6806676.2699999996</v>
      </c>
      <c r="I15" s="11">
        <f t="shared" si="0"/>
        <v>8121100</v>
      </c>
      <c r="J15" s="11">
        <f t="shared" si="1"/>
        <v>119.31080130537779</v>
      </c>
      <c r="K15" s="11">
        <f t="shared" si="0"/>
        <v>7971800</v>
      </c>
      <c r="L15" s="11">
        <f t="shared" si="2"/>
        <v>98.161579096427815</v>
      </c>
      <c r="M15" s="68">
        <f t="shared" si="0"/>
        <v>8291300</v>
      </c>
      <c r="N15" s="65"/>
      <c r="O15" s="11">
        <f t="shared" si="3"/>
        <v>104.0078777691362</v>
      </c>
      <c r="P15" s="68">
        <f>P16</f>
        <v>8399200</v>
      </c>
      <c r="Q15" s="65"/>
      <c r="R15" s="65"/>
      <c r="S15" s="11">
        <f t="shared" si="4"/>
        <v>101.30136408042165</v>
      </c>
    </row>
    <row r="16" spans="1:23" x14ac:dyDescent="0.25">
      <c r="A16" s="12" t="s">
        <v>16</v>
      </c>
      <c r="B16" s="13" t="s">
        <v>17</v>
      </c>
      <c r="C16" s="69" t="s">
        <v>18</v>
      </c>
      <c r="D16" s="65"/>
      <c r="E16" s="65"/>
      <c r="F16" s="65"/>
      <c r="G16" s="65"/>
      <c r="H16" s="14">
        <f t="shared" si="0"/>
        <v>6806676.2699999996</v>
      </c>
      <c r="I16" s="14">
        <f t="shared" si="0"/>
        <v>8121100</v>
      </c>
      <c r="J16" s="14">
        <f t="shared" si="1"/>
        <v>119.31080130537779</v>
      </c>
      <c r="K16" s="14">
        <f t="shared" si="0"/>
        <v>7971800</v>
      </c>
      <c r="L16" s="14">
        <f t="shared" si="2"/>
        <v>98.161579096427815</v>
      </c>
      <c r="M16" s="70">
        <f t="shared" si="0"/>
        <v>8291300</v>
      </c>
      <c r="N16" s="65"/>
      <c r="O16" s="14">
        <f t="shared" si="3"/>
        <v>104.0078777691362</v>
      </c>
      <c r="P16" s="70">
        <f>P17</f>
        <v>8399200</v>
      </c>
      <c r="Q16" s="65"/>
      <c r="R16" s="65"/>
      <c r="S16" s="14">
        <f t="shared" si="4"/>
        <v>101.30136408042165</v>
      </c>
    </row>
    <row r="17" spans="1:25" x14ac:dyDescent="0.25">
      <c r="A17" s="15" t="s">
        <v>19</v>
      </c>
      <c r="B17" s="16" t="s">
        <v>20</v>
      </c>
      <c r="C17" s="64" t="s">
        <v>0</v>
      </c>
      <c r="D17" s="65"/>
      <c r="E17" s="65"/>
      <c r="F17" s="65"/>
      <c r="G17" s="65"/>
      <c r="H17" s="17">
        <f>H18+H21+H26+H28+H30+H34+H32</f>
        <v>6806676.2699999996</v>
      </c>
      <c r="I17" s="17">
        <f>I18+I21+I26+I28+I30+I34+I32</f>
        <v>8121100</v>
      </c>
      <c r="J17" s="17">
        <f t="shared" si="1"/>
        <v>119.31080130537779</v>
      </c>
      <c r="K17" s="17">
        <f>K18+K21+K26+K28+K30+K34+K32</f>
        <v>7971800</v>
      </c>
      <c r="L17" s="17">
        <f t="shared" si="2"/>
        <v>98.161579096427815</v>
      </c>
      <c r="M17" s="66">
        <f>M18+M21+M26+M28+M30+M32+M34</f>
        <v>8291300</v>
      </c>
      <c r="N17" s="65"/>
      <c r="O17" s="17">
        <f t="shared" si="3"/>
        <v>104.0078777691362</v>
      </c>
      <c r="P17" s="66">
        <f>P18+P21+P26+P28+P30+P34+P32</f>
        <v>8399200</v>
      </c>
      <c r="Q17" s="65"/>
      <c r="R17" s="65"/>
      <c r="S17" s="17">
        <f t="shared" si="4"/>
        <v>101.30136408042165</v>
      </c>
      <c r="W17" s="39"/>
      <c r="X17" s="39"/>
      <c r="Y17" s="39"/>
    </row>
    <row r="18" spans="1:25" x14ac:dyDescent="0.25">
      <c r="A18" s="18" t="s">
        <v>21</v>
      </c>
      <c r="B18" s="19" t="s">
        <v>22</v>
      </c>
      <c r="C18" s="53" t="s">
        <v>23</v>
      </c>
      <c r="D18" s="49"/>
      <c r="E18" s="49"/>
      <c r="F18" s="49"/>
      <c r="G18" s="49"/>
      <c r="H18" s="20">
        <f>H19+H20</f>
        <v>6199801.1399999997</v>
      </c>
      <c r="I18" s="20">
        <f>I19+I20</f>
        <v>7528900</v>
      </c>
      <c r="J18" s="20">
        <f t="shared" si="1"/>
        <v>121.43776598615226</v>
      </c>
      <c r="K18" s="20">
        <f>K19+K20</f>
        <v>7449600</v>
      </c>
      <c r="L18" s="20">
        <f t="shared" si="2"/>
        <v>98.946725285234223</v>
      </c>
      <c r="M18" s="54">
        <f>M19+M20</f>
        <v>7748600</v>
      </c>
      <c r="N18" s="49"/>
      <c r="O18" s="20">
        <f t="shared" si="3"/>
        <v>104.0136383161512</v>
      </c>
      <c r="P18" s="54">
        <f>P19+P20</f>
        <v>7826000</v>
      </c>
      <c r="Q18" s="49"/>
      <c r="R18" s="49"/>
      <c r="S18" s="20">
        <f t="shared" si="4"/>
        <v>100.99889012208656</v>
      </c>
      <c r="W18" s="39"/>
      <c r="X18" s="39"/>
      <c r="Y18" s="39"/>
    </row>
    <row r="19" spans="1:25" x14ac:dyDescent="0.25">
      <c r="A19" s="21"/>
      <c r="B19" s="22" t="s">
        <v>24</v>
      </c>
      <c r="C19" s="48" t="s">
        <v>25</v>
      </c>
      <c r="D19" s="52"/>
      <c r="E19" s="52"/>
      <c r="F19" s="52"/>
      <c r="G19" s="52"/>
      <c r="H19" s="23">
        <v>6160304.5899999999</v>
      </c>
      <c r="I19" s="23">
        <v>7468900</v>
      </c>
      <c r="J19" s="23">
        <f t="shared" si="1"/>
        <v>121.242381620614</v>
      </c>
      <c r="K19" s="23">
        <v>7419600</v>
      </c>
      <c r="L19" s="23">
        <f t="shared" si="2"/>
        <v>99.339929574636159</v>
      </c>
      <c r="M19" s="50">
        <v>7688600</v>
      </c>
      <c r="N19" s="52"/>
      <c r="O19" s="23">
        <f t="shared" si="3"/>
        <v>103.62553237371286</v>
      </c>
      <c r="P19" s="50">
        <v>7736000</v>
      </c>
      <c r="Q19" s="52"/>
      <c r="R19" s="52"/>
      <c r="S19" s="23">
        <f t="shared" si="4"/>
        <v>100.61649715162709</v>
      </c>
      <c r="X19" s="39"/>
      <c r="Y19" s="39"/>
    </row>
    <row r="20" spans="1:25" x14ac:dyDescent="0.25">
      <c r="A20" s="21"/>
      <c r="B20" s="22" t="s">
        <v>26</v>
      </c>
      <c r="C20" s="48" t="s">
        <v>27</v>
      </c>
      <c r="D20" s="52"/>
      <c r="E20" s="52"/>
      <c r="F20" s="52"/>
      <c r="G20" s="52"/>
      <c r="H20" s="23">
        <v>39496.550000000003</v>
      </c>
      <c r="I20" s="23">
        <v>60000</v>
      </c>
      <c r="J20" s="23">
        <f t="shared" si="1"/>
        <v>151.9120024407195</v>
      </c>
      <c r="K20" s="23">
        <v>30000</v>
      </c>
      <c r="L20" s="23">
        <f t="shared" si="2"/>
        <v>50</v>
      </c>
      <c r="M20" s="50">
        <v>60000</v>
      </c>
      <c r="N20" s="58"/>
      <c r="O20" s="23">
        <f t="shared" si="3"/>
        <v>200</v>
      </c>
      <c r="P20" s="50">
        <v>90000</v>
      </c>
      <c r="Q20" s="52"/>
      <c r="R20" s="52"/>
      <c r="S20" s="23">
        <f t="shared" si="4"/>
        <v>150</v>
      </c>
    </row>
    <row r="21" spans="1:25" x14ac:dyDescent="0.25">
      <c r="A21" s="18" t="s">
        <v>21</v>
      </c>
      <c r="B21" s="24" t="s">
        <v>28</v>
      </c>
      <c r="C21" s="53" t="s">
        <v>29</v>
      </c>
      <c r="D21" s="49"/>
      <c r="E21" s="49"/>
      <c r="F21" s="49"/>
      <c r="G21" s="49"/>
      <c r="H21" s="20">
        <f>H22+H23+H24+H25</f>
        <v>103846.11</v>
      </c>
      <c r="I21" s="20">
        <f>I22+I23+I24+I25</f>
        <v>173600</v>
      </c>
      <c r="J21" s="20">
        <f>I21/H21*100</f>
        <v>167.17044095344545</v>
      </c>
      <c r="K21" s="20">
        <f>K22+K23+K24+K25</f>
        <v>179700</v>
      </c>
      <c r="L21" s="20">
        <f>K21/I21*100</f>
        <v>103.51382488479261</v>
      </c>
      <c r="M21" s="54">
        <f>M22+M23+M24+M25</f>
        <v>191900</v>
      </c>
      <c r="N21" s="49"/>
      <c r="O21" s="20">
        <f>M21/K21*100</f>
        <v>106.78909293266557</v>
      </c>
      <c r="P21" s="54">
        <f>P22+P23+P24+P25</f>
        <v>202400</v>
      </c>
      <c r="Q21" s="49"/>
      <c r="R21" s="49"/>
      <c r="S21" s="20">
        <f>P21/M21*100</f>
        <v>105.47159979155811</v>
      </c>
    </row>
    <row r="22" spans="1:25" x14ac:dyDescent="0.25">
      <c r="A22" s="1" t="s">
        <v>30</v>
      </c>
      <c r="B22" s="25" t="s">
        <v>31</v>
      </c>
      <c r="C22" s="48" t="s">
        <v>32</v>
      </c>
      <c r="D22" s="49"/>
      <c r="E22" s="49"/>
      <c r="F22" s="49"/>
      <c r="G22" s="49"/>
      <c r="H22" s="23">
        <v>0</v>
      </c>
      <c r="I22" s="23">
        <v>100</v>
      </c>
      <c r="J22" s="41" t="s">
        <v>290</v>
      </c>
      <c r="K22" s="23">
        <v>100</v>
      </c>
      <c r="L22" s="23">
        <f>K22/I22*100</f>
        <v>100</v>
      </c>
      <c r="M22" s="50">
        <v>100</v>
      </c>
      <c r="N22" s="49"/>
      <c r="O22" s="23">
        <f>M22/K22*100</f>
        <v>100</v>
      </c>
      <c r="P22" s="50">
        <v>100</v>
      </c>
      <c r="Q22" s="49"/>
      <c r="R22" s="49"/>
      <c r="S22" s="23">
        <f>P22/M22*100</f>
        <v>100</v>
      </c>
    </row>
    <row r="23" spans="1:25" x14ac:dyDescent="0.25">
      <c r="A23" s="1" t="s">
        <v>33</v>
      </c>
      <c r="B23" s="25" t="s">
        <v>34</v>
      </c>
      <c r="C23" s="48" t="s">
        <v>35</v>
      </c>
      <c r="D23" s="49"/>
      <c r="E23" s="49"/>
      <c r="F23" s="49"/>
      <c r="G23" s="49"/>
      <c r="H23" s="23">
        <v>0</v>
      </c>
      <c r="I23" s="23">
        <v>100</v>
      </c>
      <c r="J23" s="41" t="s">
        <v>290</v>
      </c>
      <c r="K23" s="23">
        <v>100</v>
      </c>
      <c r="L23" s="23">
        <f t="shared" ref="L23:L25" si="5">K23/I23*100</f>
        <v>100</v>
      </c>
      <c r="M23" s="50">
        <v>100</v>
      </c>
      <c r="N23" s="49"/>
      <c r="O23" s="23">
        <f t="shared" ref="O23:O25" si="6">M23/K23*100</f>
        <v>100</v>
      </c>
      <c r="P23" s="50">
        <v>100</v>
      </c>
      <c r="Q23" s="49"/>
      <c r="R23" s="49"/>
      <c r="S23" s="23">
        <f t="shared" ref="S23:S25" si="7">P23/M23*100</f>
        <v>100</v>
      </c>
    </row>
    <row r="24" spans="1:25" x14ac:dyDescent="0.25">
      <c r="A24" s="1" t="s">
        <v>36</v>
      </c>
      <c r="B24" s="25" t="s">
        <v>37</v>
      </c>
      <c r="C24" s="48" t="s">
        <v>38</v>
      </c>
      <c r="D24" s="49"/>
      <c r="E24" s="49"/>
      <c r="F24" s="49"/>
      <c r="G24" s="49"/>
      <c r="H24" s="23">
        <v>103845.59</v>
      </c>
      <c r="I24" s="23">
        <v>171400</v>
      </c>
      <c r="J24" s="23">
        <f t="shared" ref="J24:J25" si="8">I24/H24*100</f>
        <v>165.052748027143</v>
      </c>
      <c r="K24" s="23">
        <v>177500</v>
      </c>
      <c r="L24" s="23">
        <f t="shared" si="5"/>
        <v>103.55892648774795</v>
      </c>
      <c r="M24" s="50">
        <v>189700</v>
      </c>
      <c r="N24" s="49"/>
      <c r="O24" s="23">
        <f t="shared" si="6"/>
        <v>106.87323943661973</v>
      </c>
      <c r="P24" s="50">
        <v>200200</v>
      </c>
      <c r="Q24" s="49"/>
      <c r="R24" s="49"/>
      <c r="S24" s="23">
        <f t="shared" si="7"/>
        <v>105.53505535055349</v>
      </c>
    </row>
    <row r="25" spans="1:25" x14ac:dyDescent="0.25">
      <c r="A25" s="1" t="s">
        <v>39</v>
      </c>
      <c r="B25" s="25" t="s">
        <v>40</v>
      </c>
      <c r="C25" s="48" t="s">
        <v>41</v>
      </c>
      <c r="D25" s="49"/>
      <c r="E25" s="49"/>
      <c r="F25" s="49"/>
      <c r="G25" s="49"/>
      <c r="H25" s="23">
        <v>0.52</v>
      </c>
      <c r="I25" s="23">
        <v>2000</v>
      </c>
      <c r="J25" s="23">
        <f t="shared" si="8"/>
        <v>384615.38461538462</v>
      </c>
      <c r="K25" s="23">
        <v>2000</v>
      </c>
      <c r="L25" s="23">
        <f t="shared" si="5"/>
        <v>100</v>
      </c>
      <c r="M25" s="50">
        <v>2000</v>
      </c>
      <c r="N25" s="49"/>
      <c r="O25" s="23">
        <f t="shared" si="6"/>
        <v>100</v>
      </c>
      <c r="P25" s="50">
        <v>2000</v>
      </c>
      <c r="Q25" s="49"/>
      <c r="R25" s="49"/>
      <c r="S25" s="23">
        <f t="shared" si="7"/>
        <v>100</v>
      </c>
    </row>
    <row r="26" spans="1:25" x14ac:dyDescent="0.25">
      <c r="A26" s="18" t="s">
        <v>21</v>
      </c>
      <c r="B26" s="24" t="s">
        <v>42</v>
      </c>
      <c r="C26" s="53" t="s">
        <v>43</v>
      </c>
      <c r="D26" s="49"/>
      <c r="E26" s="49"/>
      <c r="F26" s="49"/>
      <c r="G26" s="49"/>
      <c r="H26" s="20">
        <f>H27</f>
        <v>469029.02</v>
      </c>
      <c r="I26" s="20">
        <f>I27</f>
        <v>403600</v>
      </c>
      <c r="J26" s="20">
        <f>I26/H26*100</f>
        <v>86.050112634821602</v>
      </c>
      <c r="K26" s="20">
        <f>K27</f>
        <v>337500</v>
      </c>
      <c r="L26" s="20">
        <f>K26/I26*100</f>
        <v>83.622398414271558</v>
      </c>
      <c r="M26" s="54">
        <f>M27</f>
        <v>345800</v>
      </c>
      <c r="N26" s="49"/>
      <c r="O26" s="20">
        <f>M26/K26*100</f>
        <v>102.45925925925926</v>
      </c>
      <c r="P26" s="54">
        <f>P27</f>
        <v>365800</v>
      </c>
      <c r="Q26" s="49"/>
      <c r="R26" s="49"/>
      <c r="S26" s="20">
        <f>P26/M26*100</f>
        <v>105.7836899942163</v>
      </c>
    </row>
    <row r="27" spans="1:25" x14ac:dyDescent="0.25">
      <c r="A27" s="1" t="s">
        <v>44</v>
      </c>
      <c r="B27" s="25" t="s">
        <v>45</v>
      </c>
      <c r="C27" s="48" t="s">
        <v>46</v>
      </c>
      <c r="D27" s="49"/>
      <c r="E27" s="49"/>
      <c r="F27" s="49"/>
      <c r="G27" s="49"/>
      <c r="H27" s="23">
        <v>469029.02</v>
      </c>
      <c r="I27" s="23">
        <v>403600</v>
      </c>
      <c r="J27" s="23">
        <f>I27/H27*100</f>
        <v>86.050112634821602</v>
      </c>
      <c r="K27" s="23">
        <v>337500</v>
      </c>
      <c r="L27" s="23">
        <f>K27/I27*100</f>
        <v>83.622398414271558</v>
      </c>
      <c r="M27" s="50">
        <v>345800</v>
      </c>
      <c r="N27" s="49"/>
      <c r="O27" s="23">
        <f>M27/K27*100</f>
        <v>102.45925925925926</v>
      </c>
      <c r="P27" s="50">
        <v>365800</v>
      </c>
      <c r="Q27" s="49"/>
      <c r="R27" s="49"/>
      <c r="S27" s="23">
        <f>P27/M27*100</f>
        <v>105.7836899942163</v>
      </c>
    </row>
    <row r="28" spans="1:25" x14ac:dyDescent="0.25">
      <c r="A28" s="18" t="s">
        <v>21</v>
      </c>
      <c r="B28" s="19" t="s">
        <v>294</v>
      </c>
      <c r="C28" s="53" t="s">
        <v>295</v>
      </c>
      <c r="D28" s="49"/>
      <c r="E28" s="49"/>
      <c r="F28" s="49"/>
      <c r="G28" s="49"/>
      <c r="H28" s="20">
        <f>H29</f>
        <v>0</v>
      </c>
      <c r="I28" s="20">
        <f>I29</f>
        <v>0</v>
      </c>
      <c r="J28" s="43" t="s">
        <v>290</v>
      </c>
      <c r="K28" s="20">
        <f>K29</f>
        <v>0</v>
      </c>
      <c r="L28" s="43" t="s">
        <v>290</v>
      </c>
      <c r="M28" s="54">
        <f>M29</f>
        <v>0</v>
      </c>
      <c r="N28" s="49"/>
      <c r="O28" s="43" t="s">
        <v>290</v>
      </c>
      <c r="P28" s="54">
        <f>P29</f>
        <v>0</v>
      </c>
      <c r="Q28" s="49"/>
      <c r="R28" s="49"/>
      <c r="S28" s="43" t="s">
        <v>290</v>
      </c>
    </row>
    <row r="29" spans="1:25" x14ac:dyDescent="0.25">
      <c r="A29" s="1" t="s">
        <v>49</v>
      </c>
      <c r="B29" s="1">
        <v>6381</v>
      </c>
      <c r="C29" s="48" t="s">
        <v>56</v>
      </c>
      <c r="D29" s="49"/>
      <c r="E29" s="49"/>
      <c r="F29" s="49"/>
      <c r="G29" s="49"/>
      <c r="H29" s="23">
        <v>0</v>
      </c>
      <c r="I29" s="23">
        <v>0</v>
      </c>
      <c r="J29" s="41" t="s">
        <v>290</v>
      </c>
      <c r="K29" s="23">
        <v>0</v>
      </c>
      <c r="L29" s="41" t="s">
        <v>290</v>
      </c>
      <c r="M29" s="50">
        <v>0</v>
      </c>
      <c r="N29" s="49"/>
      <c r="O29" s="41" t="s">
        <v>290</v>
      </c>
      <c r="P29" s="50">
        <v>0</v>
      </c>
      <c r="Q29" s="49"/>
      <c r="R29" s="49"/>
      <c r="S29" s="41" t="s">
        <v>290</v>
      </c>
    </row>
    <row r="30" spans="1:25" x14ac:dyDescent="0.25">
      <c r="A30" s="18" t="s">
        <v>21</v>
      </c>
      <c r="B30" s="19" t="s">
        <v>47</v>
      </c>
      <c r="C30" s="53" t="s">
        <v>48</v>
      </c>
      <c r="D30" s="49"/>
      <c r="E30" s="49"/>
      <c r="F30" s="49"/>
      <c r="G30" s="49"/>
      <c r="H30" s="20">
        <f>H31</f>
        <v>29000</v>
      </c>
      <c r="I30" s="20">
        <f>I31</f>
        <v>10000</v>
      </c>
      <c r="J30" s="43">
        <f>I30/H30*100</f>
        <v>34.482758620689658</v>
      </c>
      <c r="K30" s="20">
        <f>K31</f>
        <v>5000</v>
      </c>
      <c r="L30" s="43">
        <f>K30/I30*100</f>
        <v>50</v>
      </c>
      <c r="M30" s="54">
        <f>M31</f>
        <v>5000</v>
      </c>
      <c r="N30" s="49"/>
      <c r="O30" s="43">
        <f>M30/K30*100</f>
        <v>100</v>
      </c>
      <c r="P30" s="54">
        <f>P31</f>
        <v>5000</v>
      </c>
      <c r="Q30" s="49"/>
      <c r="R30" s="49"/>
      <c r="S30" s="43">
        <f>P30/M30*100</f>
        <v>100</v>
      </c>
    </row>
    <row r="31" spans="1:25" x14ac:dyDescent="0.25">
      <c r="A31" s="1" t="s">
        <v>54</v>
      </c>
      <c r="B31" s="1">
        <v>6361</v>
      </c>
      <c r="C31" s="48" t="s">
        <v>51</v>
      </c>
      <c r="D31" s="49"/>
      <c r="E31" s="49"/>
      <c r="F31" s="49"/>
      <c r="G31" s="49"/>
      <c r="H31" s="23">
        <v>29000</v>
      </c>
      <c r="I31" s="23">
        <v>10000</v>
      </c>
      <c r="J31" s="41">
        <f>I31/H31*100</f>
        <v>34.482758620689658</v>
      </c>
      <c r="K31" s="23">
        <v>5000</v>
      </c>
      <c r="L31" s="41">
        <f>K31/I31*100</f>
        <v>50</v>
      </c>
      <c r="M31" s="50">
        <v>5000</v>
      </c>
      <c r="N31" s="49"/>
      <c r="O31" s="41">
        <f>M31/K31*100</f>
        <v>100</v>
      </c>
      <c r="P31" s="50">
        <v>5000</v>
      </c>
      <c r="Q31" s="49"/>
      <c r="R31" s="49"/>
      <c r="S31" s="41">
        <f>P31/M31*100</f>
        <v>100</v>
      </c>
    </row>
    <row r="32" spans="1:25" x14ac:dyDescent="0.25">
      <c r="A32" s="18" t="s">
        <v>21</v>
      </c>
      <c r="B32" s="19" t="s">
        <v>57</v>
      </c>
      <c r="C32" s="53" t="s">
        <v>58</v>
      </c>
      <c r="D32" s="49"/>
      <c r="E32" s="49"/>
      <c r="F32" s="49"/>
      <c r="G32" s="49"/>
      <c r="H32" s="20">
        <f>H33</f>
        <v>5000</v>
      </c>
      <c r="I32" s="20">
        <f>I33</f>
        <v>5000</v>
      </c>
      <c r="J32" s="20">
        <f>I32/H32*100</f>
        <v>100</v>
      </c>
      <c r="K32" s="20">
        <f>K33</f>
        <v>0</v>
      </c>
      <c r="L32" s="20">
        <f>K32/I32*100</f>
        <v>0</v>
      </c>
      <c r="M32" s="54">
        <f>M33</f>
        <v>0</v>
      </c>
      <c r="N32" s="49"/>
      <c r="O32" s="43" t="s">
        <v>290</v>
      </c>
      <c r="P32" s="54">
        <f>P33</f>
        <v>0</v>
      </c>
      <c r="Q32" s="49"/>
      <c r="R32" s="49"/>
      <c r="S32" s="43" t="s">
        <v>290</v>
      </c>
    </row>
    <row r="33" spans="1:23" x14ac:dyDescent="0.25">
      <c r="A33" s="1" t="s">
        <v>59</v>
      </c>
      <c r="B33" s="22" t="s">
        <v>60</v>
      </c>
      <c r="C33" s="48" t="s">
        <v>61</v>
      </c>
      <c r="D33" s="49"/>
      <c r="E33" s="49"/>
      <c r="F33" s="49"/>
      <c r="G33" s="49"/>
      <c r="H33" s="23">
        <v>5000</v>
      </c>
      <c r="I33" s="23">
        <v>5000</v>
      </c>
      <c r="J33" s="23">
        <f>I33/H33*100</f>
        <v>100</v>
      </c>
      <c r="K33" s="23">
        <v>0</v>
      </c>
      <c r="L33" s="23">
        <f>K33/I33*100</f>
        <v>0</v>
      </c>
      <c r="M33" s="50">
        <v>0</v>
      </c>
      <c r="N33" s="52"/>
      <c r="O33" s="41" t="s">
        <v>290</v>
      </c>
      <c r="P33" s="77">
        <v>0</v>
      </c>
      <c r="Q33" s="78"/>
      <c r="R33" s="78"/>
      <c r="S33" s="41" t="s">
        <v>290</v>
      </c>
    </row>
    <row r="34" spans="1:23" x14ac:dyDescent="0.25">
      <c r="A34" s="18" t="s">
        <v>21</v>
      </c>
      <c r="B34" s="24" t="s">
        <v>62</v>
      </c>
      <c r="C34" s="53" t="s">
        <v>63</v>
      </c>
      <c r="D34" s="49"/>
      <c r="E34" s="49"/>
      <c r="F34" s="49"/>
      <c r="G34" s="49"/>
      <c r="H34" s="20">
        <f>H36+H35</f>
        <v>0</v>
      </c>
      <c r="I34" s="20">
        <f>I36+I35</f>
        <v>0</v>
      </c>
      <c r="J34" s="43" t="s">
        <v>290</v>
      </c>
      <c r="K34" s="20">
        <f>K36+K35</f>
        <v>0</v>
      </c>
      <c r="L34" s="43" t="s">
        <v>290</v>
      </c>
      <c r="M34" s="54">
        <f>M36+M35</f>
        <v>0</v>
      </c>
      <c r="N34" s="49"/>
      <c r="O34" s="43" t="s">
        <v>290</v>
      </c>
      <c r="P34" s="54">
        <f>P36+P35</f>
        <v>0</v>
      </c>
      <c r="Q34" s="49"/>
      <c r="R34" s="49"/>
      <c r="S34" s="43" t="s">
        <v>290</v>
      </c>
    </row>
    <row r="35" spans="1:23" x14ac:dyDescent="0.25">
      <c r="A35" s="38" t="s">
        <v>64</v>
      </c>
      <c r="B35" s="1">
        <v>7211</v>
      </c>
      <c r="C35" s="48" t="s">
        <v>65</v>
      </c>
      <c r="D35" s="52"/>
      <c r="E35" s="52"/>
      <c r="F35" s="52"/>
      <c r="G35" s="52"/>
      <c r="H35" s="23">
        <v>0</v>
      </c>
      <c r="I35" s="23">
        <v>0</v>
      </c>
      <c r="J35" s="41" t="s">
        <v>290</v>
      </c>
      <c r="K35" s="23">
        <v>0</v>
      </c>
      <c r="L35" s="41" t="s">
        <v>290</v>
      </c>
      <c r="M35" s="50">
        <v>0</v>
      </c>
      <c r="N35" s="52"/>
      <c r="O35" s="41" t="s">
        <v>290</v>
      </c>
      <c r="P35" s="50">
        <v>0</v>
      </c>
      <c r="Q35" s="52"/>
      <c r="R35" s="52"/>
      <c r="S35" s="41" t="s">
        <v>290</v>
      </c>
    </row>
    <row r="36" spans="1:23" x14ac:dyDescent="0.25">
      <c r="A36" s="1" t="s">
        <v>66</v>
      </c>
      <c r="B36" s="25" t="s">
        <v>67</v>
      </c>
      <c r="C36" s="48" t="s">
        <v>68</v>
      </c>
      <c r="D36" s="49"/>
      <c r="E36" s="49"/>
      <c r="F36" s="49"/>
      <c r="G36" s="49"/>
      <c r="H36" s="23">
        <v>0</v>
      </c>
      <c r="I36" s="23">
        <v>0</v>
      </c>
      <c r="J36" s="41" t="s">
        <v>290</v>
      </c>
      <c r="K36" s="23">
        <v>0</v>
      </c>
      <c r="L36" s="41" t="s">
        <v>290</v>
      </c>
      <c r="M36" s="50">
        <v>0</v>
      </c>
      <c r="N36" s="49"/>
      <c r="O36" s="41" t="s">
        <v>290</v>
      </c>
      <c r="P36" s="50">
        <f>K36+M36</f>
        <v>0</v>
      </c>
      <c r="Q36" s="49"/>
      <c r="R36" s="49"/>
      <c r="S36" s="41" t="s">
        <v>290</v>
      </c>
    </row>
    <row r="38" spans="1:23" ht="22.5" x14ac:dyDescent="0.25">
      <c r="A38" s="4" t="s">
        <v>4</v>
      </c>
      <c r="B38" s="4" t="s">
        <v>5</v>
      </c>
      <c r="C38" s="71" t="s">
        <v>69</v>
      </c>
      <c r="D38" s="72"/>
      <c r="E38" s="72"/>
      <c r="F38" s="72"/>
      <c r="G38" s="72"/>
      <c r="H38" s="5"/>
      <c r="I38" s="5"/>
      <c r="J38" s="5"/>
      <c r="K38" s="5"/>
      <c r="L38" s="5"/>
      <c r="M38" s="73"/>
      <c r="N38" s="72"/>
      <c r="O38" s="5"/>
      <c r="P38" s="73"/>
      <c r="Q38" s="72"/>
      <c r="R38" s="72"/>
      <c r="S38" s="5"/>
    </row>
    <row r="39" spans="1:23" x14ac:dyDescent="0.25">
      <c r="A39" s="6" t="s">
        <v>10</v>
      </c>
      <c r="B39" s="7" t="s">
        <v>11</v>
      </c>
      <c r="C39" s="74" t="s">
        <v>70</v>
      </c>
      <c r="D39" s="75"/>
      <c r="E39" s="75"/>
      <c r="F39" s="75"/>
      <c r="G39" s="75"/>
      <c r="H39" s="8">
        <f>H40</f>
        <v>6922642.9500000002</v>
      </c>
      <c r="I39" s="8">
        <f>I40</f>
        <v>8121100</v>
      </c>
      <c r="J39" s="8">
        <f>I39/H39*100</f>
        <v>117.31213148874016</v>
      </c>
      <c r="K39" s="8">
        <f>K40</f>
        <v>7971800</v>
      </c>
      <c r="L39" s="8">
        <f t="shared" ref="L39:L46" si="9">K39/I39*100</f>
        <v>98.161579096427815</v>
      </c>
      <c r="M39" s="76">
        <f t="shared" ref="H39:M41" si="10">M40</f>
        <v>8291300</v>
      </c>
      <c r="N39" s="75"/>
      <c r="O39" s="8">
        <f t="shared" ref="O39:O46" si="11">M39/K39*100</f>
        <v>104.0078777691362</v>
      </c>
      <c r="P39" s="76">
        <f>P40</f>
        <v>8399200</v>
      </c>
      <c r="Q39" s="75"/>
      <c r="R39" s="75"/>
      <c r="S39" s="8">
        <f t="shared" ref="S39:S46" si="12">P39/M39*100</f>
        <v>101.30136408042165</v>
      </c>
    </row>
    <row r="40" spans="1:23" x14ac:dyDescent="0.25">
      <c r="A40" s="9" t="s">
        <v>13</v>
      </c>
      <c r="B40" s="10" t="s">
        <v>14</v>
      </c>
      <c r="C40" s="67" t="s">
        <v>15</v>
      </c>
      <c r="D40" s="65"/>
      <c r="E40" s="65"/>
      <c r="F40" s="65"/>
      <c r="G40" s="65"/>
      <c r="H40" s="11">
        <f t="shared" si="10"/>
        <v>6922642.9500000002</v>
      </c>
      <c r="I40" s="11">
        <f t="shared" si="10"/>
        <v>8121100</v>
      </c>
      <c r="J40" s="11">
        <f>I40/H40*100</f>
        <v>117.31213148874016</v>
      </c>
      <c r="K40" s="11">
        <f t="shared" si="10"/>
        <v>7971800</v>
      </c>
      <c r="L40" s="11">
        <f t="shared" si="9"/>
        <v>98.161579096427815</v>
      </c>
      <c r="M40" s="68">
        <f t="shared" si="10"/>
        <v>8291300</v>
      </c>
      <c r="N40" s="65"/>
      <c r="O40" s="11">
        <f t="shared" si="11"/>
        <v>104.0078777691362</v>
      </c>
      <c r="P40" s="68">
        <f>P41</f>
        <v>8399200</v>
      </c>
      <c r="Q40" s="65"/>
      <c r="R40" s="65"/>
      <c r="S40" s="11">
        <f t="shared" si="12"/>
        <v>101.30136408042165</v>
      </c>
    </row>
    <row r="41" spans="1:23" x14ac:dyDescent="0.25">
      <c r="A41" s="12" t="s">
        <v>16</v>
      </c>
      <c r="B41" s="13" t="s">
        <v>17</v>
      </c>
      <c r="C41" s="69" t="s">
        <v>18</v>
      </c>
      <c r="D41" s="65"/>
      <c r="E41" s="65"/>
      <c r="F41" s="65"/>
      <c r="G41" s="65"/>
      <c r="H41" s="14">
        <f t="shared" si="10"/>
        <v>6922642.9500000002</v>
      </c>
      <c r="I41" s="14">
        <f t="shared" si="10"/>
        <v>8121100</v>
      </c>
      <c r="J41" s="14">
        <f>I41/H41*100</f>
        <v>117.31213148874016</v>
      </c>
      <c r="K41" s="14">
        <f t="shared" si="10"/>
        <v>7971800</v>
      </c>
      <c r="L41" s="14">
        <f t="shared" si="9"/>
        <v>98.161579096427815</v>
      </c>
      <c r="M41" s="70">
        <f t="shared" si="10"/>
        <v>8291300</v>
      </c>
      <c r="N41" s="65"/>
      <c r="O41" s="14">
        <f t="shared" si="11"/>
        <v>104.0078777691362</v>
      </c>
      <c r="P41" s="70">
        <f>P42</f>
        <v>8399200</v>
      </c>
      <c r="Q41" s="65"/>
      <c r="R41" s="65"/>
      <c r="S41" s="14">
        <f t="shared" si="12"/>
        <v>101.30136408042165</v>
      </c>
    </row>
    <row r="42" spans="1:23" x14ac:dyDescent="0.25">
      <c r="A42" s="15" t="s">
        <v>19</v>
      </c>
      <c r="B42" s="16" t="s">
        <v>20</v>
      </c>
      <c r="C42" s="64" t="s">
        <v>0</v>
      </c>
      <c r="D42" s="65"/>
      <c r="E42" s="65"/>
      <c r="F42" s="65"/>
      <c r="G42" s="65"/>
      <c r="H42" s="17">
        <f>H49+H43+H45+H47</f>
        <v>6922642.9500000002</v>
      </c>
      <c r="I42" s="17">
        <f>I49+I43+I45+I47</f>
        <v>8121100</v>
      </c>
      <c r="J42" s="17">
        <f>I42/H42*100</f>
        <v>117.31213148874016</v>
      </c>
      <c r="K42" s="17">
        <f>K49+K43+K45+K47</f>
        <v>7971800</v>
      </c>
      <c r="L42" s="17">
        <f t="shared" si="9"/>
        <v>98.161579096427815</v>
      </c>
      <c r="M42" s="66">
        <f>M49+M43+M45+M47</f>
        <v>8291300</v>
      </c>
      <c r="N42" s="65"/>
      <c r="O42" s="17">
        <f t="shared" si="11"/>
        <v>104.0078777691362</v>
      </c>
      <c r="P42" s="66">
        <f>P49+P43+P45+P47</f>
        <v>8399200</v>
      </c>
      <c r="Q42" s="65"/>
      <c r="R42" s="65"/>
      <c r="S42" s="17">
        <f t="shared" si="12"/>
        <v>101.30136408042165</v>
      </c>
    </row>
    <row r="43" spans="1:23" x14ac:dyDescent="0.25">
      <c r="A43" s="18" t="s">
        <v>21</v>
      </c>
      <c r="B43" s="24" t="s">
        <v>28</v>
      </c>
      <c r="C43" s="53" t="s">
        <v>29</v>
      </c>
      <c r="D43" s="49"/>
      <c r="E43" s="49"/>
      <c r="F43" s="49"/>
      <c r="G43" s="49"/>
      <c r="H43" s="20">
        <f>H44</f>
        <v>0</v>
      </c>
      <c r="I43" s="20">
        <f>I44</f>
        <v>9900</v>
      </c>
      <c r="J43" s="43" t="s">
        <v>290</v>
      </c>
      <c r="K43" s="20">
        <f>K44</f>
        <v>97400</v>
      </c>
      <c r="L43" s="43">
        <f t="shared" si="9"/>
        <v>983.83838383838395</v>
      </c>
      <c r="M43" s="54">
        <f>M44</f>
        <v>75100</v>
      </c>
      <c r="N43" s="49"/>
      <c r="O43" s="20">
        <f t="shared" si="11"/>
        <v>77.104722792607802</v>
      </c>
      <c r="P43" s="54">
        <f>P44</f>
        <v>75100</v>
      </c>
      <c r="Q43" s="49"/>
      <c r="R43" s="49"/>
      <c r="S43" s="20">
        <f t="shared" si="12"/>
        <v>100</v>
      </c>
    </row>
    <row r="44" spans="1:23" x14ac:dyDescent="0.25">
      <c r="A44" s="1" t="s">
        <v>71</v>
      </c>
      <c r="B44" s="25" t="s">
        <v>72</v>
      </c>
      <c r="C44" s="48" t="s">
        <v>73</v>
      </c>
      <c r="D44" s="49"/>
      <c r="E44" s="49"/>
      <c r="F44" s="49"/>
      <c r="G44" s="49"/>
      <c r="H44" s="23">
        <v>0</v>
      </c>
      <c r="I44" s="23">
        <v>9900</v>
      </c>
      <c r="J44" s="41" t="s">
        <v>290</v>
      </c>
      <c r="K44" s="23">
        <v>97400</v>
      </c>
      <c r="L44" s="23">
        <f t="shared" si="9"/>
        <v>983.83838383838395</v>
      </c>
      <c r="M44" s="50">
        <v>75100</v>
      </c>
      <c r="N44" s="49"/>
      <c r="O44" s="23">
        <f t="shared" si="11"/>
        <v>77.104722792607802</v>
      </c>
      <c r="P44" s="50">
        <v>75100</v>
      </c>
      <c r="Q44" s="49"/>
      <c r="R44" s="49"/>
      <c r="S44" s="23">
        <f t="shared" si="12"/>
        <v>100</v>
      </c>
    </row>
    <row r="45" spans="1:23" x14ac:dyDescent="0.25">
      <c r="A45" s="18" t="s">
        <v>21</v>
      </c>
      <c r="B45" s="24" t="s">
        <v>42</v>
      </c>
      <c r="C45" s="53" t="s">
        <v>43</v>
      </c>
      <c r="D45" s="49"/>
      <c r="E45" s="49"/>
      <c r="F45" s="49"/>
      <c r="G45" s="49"/>
      <c r="H45" s="20">
        <f>H46</f>
        <v>0</v>
      </c>
      <c r="I45" s="20">
        <f>I46</f>
        <v>140100</v>
      </c>
      <c r="J45" s="43" t="s">
        <v>290</v>
      </c>
      <c r="K45" s="20">
        <f>K46</f>
        <v>169700</v>
      </c>
      <c r="L45" s="20">
        <f t="shared" si="9"/>
        <v>121.1277658815132</v>
      </c>
      <c r="M45" s="54">
        <f>M46</f>
        <v>159000</v>
      </c>
      <c r="N45" s="49"/>
      <c r="O45" s="20">
        <f t="shared" si="11"/>
        <v>93.694755450795526</v>
      </c>
      <c r="P45" s="54">
        <f>P46</f>
        <v>159000</v>
      </c>
      <c r="Q45" s="49"/>
      <c r="R45" s="49"/>
      <c r="S45" s="20">
        <f t="shared" si="12"/>
        <v>100</v>
      </c>
      <c r="V45" s="39"/>
      <c r="W45" s="39"/>
    </row>
    <row r="46" spans="1:23" x14ac:dyDescent="0.25">
      <c r="A46" s="1" t="s">
        <v>74</v>
      </c>
      <c r="B46" s="25" t="s">
        <v>72</v>
      </c>
      <c r="C46" s="48" t="s">
        <v>73</v>
      </c>
      <c r="D46" s="49"/>
      <c r="E46" s="49"/>
      <c r="F46" s="49"/>
      <c r="G46" s="49"/>
      <c r="H46" s="23">
        <v>0</v>
      </c>
      <c r="I46" s="23">
        <v>140100</v>
      </c>
      <c r="J46" s="41" t="s">
        <v>290</v>
      </c>
      <c r="K46" s="23">
        <v>169700</v>
      </c>
      <c r="L46" s="23">
        <f t="shared" si="9"/>
        <v>121.1277658815132</v>
      </c>
      <c r="M46" s="50">
        <v>159000</v>
      </c>
      <c r="N46" s="49"/>
      <c r="O46" s="23">
        <f t="shared" si="11"/>
        <v>93.694755450795526</v>
      </c>
      <c r="P46" s="50">
        <v>159000</v>
      </c>
      <c r="Q46" s="49"/>
      <c r="R46" s="49"/>
      <c r="S46" s="41">
        <f t="shared" si="12"/>
        <v>100</v>
      </c>
    </row>
    <row r="47" spans="1:23" x14ac:dyDescent="0.25">
      <c r="A47" s="18" t="s">
        <v>21</v>
      </c>
      <c r="B47" s="24" t="s">
        <v>62</v>
      </c>
      <c r="C47" s="53" t="s">
        <v>63</v>
      </c>
      <c r="D47" s="49"/>
      <c r="E47" s="49"/>
      <c r="F47" s="49"/>
      <c r="G47" s="49"/>
      <c r="H47" s="20">
        <f>H48</f>
        <v>0</v>
      </c>
      <c r="I47" s="20">
        <f>I48</f>
        <v>0</v>
      </c>
      <c r="J47" s="43" t="s">
        <v>290</v>
      </c>
      <c r="K47" s="20">
        <f>K48</f>
        <v>0</v>
      </c>
      <c r="L47" s="43" t="s">
        <v>290</v>
      </c>
      <c r="M47" s="54">
        <f>M48</f>
        <v>0</v>
      </c>
      <c r="N47" s="49"/>
      <c r="O47" s="43" t="s">
        <v>290</v>
      </c>
      <c r="P47" s="54">
        <f t="shared" ref="P47:P48" si="13">K47+M47</f>
        <v>0</v>
      </c>
      <c r="Q47" s="49"/>
      <c r="R47" s="49"/>
      <c r="S47" s="43" t="s">
        <v>290</v>
      </c>
    </row>
    <row r="48" spans="1:23" x14ac:dyDescent="0.25">
      <c r="A48" s="1" t="s">
        <v>75</v>
      </c>
      <c r="B48" s="25" t="s">
        <v>72</v>
      </c>
      <c r="C48" s="48" t="s">
        <v>73</v>
      </c>
      <c r="D48" s="49"/>
      <c r="E48" s="49"/>
      <c r="F48" s="49"/>
      <c r="G48" s="49"/>
      <c r="H48" s="23">
        <v>0</v>
      </c>
      <c r="I48" s="23">
        <v>0</v>
      </c>
      <c r="J48" s="41" t="s">
        <v>290</v>
      </c>
      <c r="K48" s="23">
        <v>0</v>
      </c>
      <c r="L48" s="41" t="s">
        <v>290</v>
      </c>
      <c r="M48" s="50">
        <v>0</v>
      </c>
      <c r="N48" s="49"/>
      <c r="O48" s="41" t="s">
        <v>290</v>
      </c>
      <c r="P48" s="50">
        <f t="shared" si="13"/>
        <v>0</v>
      </c>
      <c r="Q48" s="49"/>
      <c r="R48" s="49"/>
      <c r="S48" s="41" t="s">
        <v>290</v>
      </c>
    </row>
    <row r="49" spans="1:23" ht="22.5" x14ac:dyDescent="0.25">
      <c r="A49" s="26" t="s">
        <v>76</v>
      </c>
      <c r="B49" s="27" t="s">
        <v>77</v>
      </c>
      <c r="C49" s="62" t="s">
        <v>78</v>
      </c>
      <c r="D49" s="49"/>
      <c r="E49" s="49"/>
      <c r="F49" s="49"/>
      <c r="G49" s="49"/>
      <c r="H49" s="28">
        <f>H50</f>
        <v>6922642.9500000002</v>
      </c>
      <c r="I49" s="28">
        <f>I50</f>
        <v>7971100</v>
      </c>
      <c r="J49" s="28">
        <f>I49/H49*100</f>
        <v>115.14532899605922</v>
      </c>
      <c r="K49" s="28">
        <f>K50</f>
        <v>7704700</v>
      </c>
      <c r="L49" s="28">
        <f>K49/I49*100</f>
        <v>96.657926760422015</v>
      </c>
      <c r="M49" s="63">
        <f>M50</f>
        <v>8057200</v>
      </c>
      <c r="N49" s="58"/>
      <c r="O49" s="28">
        <f>M49/K49*100</f>
        <v>104.57512946642957</v>
      </c>
      <c r="P49" s="63">
        <f>P50</f>
        <v>8165100</v>
      </c>
      <c r="Q49" s="49"/>
      <c r="R49" s="49"/>
      <c r="S49" s="28">
        <f>P49/M49*100</f>
        <v>101.3391748994688</v>
      </c>
    </row>
    <row r="50" spans="1:23" x14ac:dyDescent="0.25">
      <c r="A50" s="29" t="s">
        <v>79</v>
      </c>
      <c r="B50" s="30" t="s">
        <v>80</v>
      </c>
      <c r="C50" s="60" t="s">
        <v>81</v>
      </c>
      <c r="D50" s="49"/>
      <c r="E50" s="49"/>
      <c r="F50" s="49"/>
      <c r="G50" s="49"/>
      <c r="H50" s="31">
        <f>H51+H136+H172+H177</f>
        <v>6922642.9500000002</v>
      </c>
      <c r="I50" s="31">
        <f>I51+I136+I172+I177</f>
        <v>7971100</v>
      </c>
      <c r="J50" s="31">
        <f>I50/H50*100</f>
        <v>115.14532899605922</v>
      </c>
      <c r="K50" s="31">
        <f>K51+K136+K172+K177</f>
        <v>7704700</v>
      </c>
      <c r="L50" s="31">
        <f>K50/I50*100</f>
        <v>96.657926760422015</v>
      </c>
      <c r="M50" s="61">
        <f>M51+M136+M172+M177</f>
        <v>8057200</v>
      </c>
      <c r="N50" s="58"/>
      <c r="O50" s="31">
        <f>M50/K50*100</f>
        <v>104.57512946642957</v>
      </c>
      <c r="P50" s="61">
        <f>P51+P136+P172+P177</f>
        <v>8165100</v>
      </c>
      <c r="Q50" s="49"/>
      <c r="R50" s="49"/>
      <c r="S50" s="31">
        <f>P50/M50*100</f>
        <v>101.3391748994688</v>
      </c>
    </row>
    <row r="51" spans="1:23" x14ac:dyDescent="0.25">
      <c r="A51" s="32" t="s">
        <v>82</v>
      </c>
      <c r="B51" s="33" t="s">
        <v>83</v>
      </c>
      <c r="C51" s="55" t="s">
        <v>84</v>
      </c>
      <c r="D51" s="49"/>
      <c r="E51" s="49"/>
      <c r="F51" s="49"/>
      <c r="G51" s="49"/>
      <c r="H51" s="34">
        <f>H52+H74+H109+H133</f>
        <v>6027788.6500000004</v>
      </c>
      <c r="I51" s="34">
        <f>I52+I74+I109+I133</f>
        <v>7006700</v>
      </c>
      <c r="J51" s="34">
        <f>I51/H51*100</f>
        <v>116.23997467130836</v>
      </c>
      <c r="K51" s="34">
        <f>K52+K74+K109+K133</f>
        <v>6839800</v>
      </c>
      <c r="L51" s="34">
        <f>K51/I51*100</f>
        <v>97.617994205546125</v>
      </c>
      <c r="M51" s="56">
        <f>M52+M74+M109+M133</f>
        <v>7014800</v>
      </c>
      <c r="N51" s="58"/>
      <c r="O51" s="34">
        <f>M51/K51*100</f>
        <v>102.55855434369425</v>
      </c>
      <c r="P51" s="56">
        <f>P52+P74+P109+P133</f>
        <v>7054800</v>
      </c>
      <c r="Q51" s="49"/>
      <c r="R51" s="49"/>
      <c r="S51" s="34">
        <f>P51/M51*100</f>
        <v>100.57022295717626</v>
      </c>
    </row>
    <row r="52" spans="1:23" x14ac:dyDescent="0.25">
      <c r="A52" s="18" t="s">
        <v>21</v>
      </c>
      <c r="B52" s="24" t="s">
        <v>85</v>
      </c>
      <c r="C52" s="53" t="s">
        <v>86</v>
      </c>
      <c r="D52" s="49"/>
      <c r="E52" s="49"/>
      <c r="F52" s="49"/>
      <c r="G52" s="49"/>
      <c r="H52" s="20">
        <f>H53+H54+H55+H56+H57+H58+H59+H60+H62+H64+H65+H67+H68+H69+H70+H71+H72+H73+H63+H61+H66</f>
        <v>5724395.9500000002</v>
      </c>
      <c r="I52" s="20">
        <f>I53+I54+I55+I56+I57+I58+I59+I60+I62+I64+I65+I67+I68+I69+I70+I71+I72+I73+I63+I61+I66</f>
        <v>6780900</v>
      </c>
      <c r="J52" s="20">
        <f>I52/H52*100</f>
        <v>118.45616654103041</v>
      </c>
      <c r="K52" s="20">
        <f>K53+K54+K55+K56+K57+K58+K59+K60+K62+K64+K65+K67+K68+K69+K70+K71+K72+K73+K63+K61+K66</f>
        <v>6709600</v>
      </c>
      <c r="L52" s="20">
        <f>K52/I52*100</f>
        <v>98.948517158489295</v>
      </c>
      <c r="M52" s="54">
        <f>M53+M54+M55+M56+M57+M58+M59+M60+M62+M64+M65+M67+M68+M69+M70+M71+M72+M73+M63+M61+M66</f>
        <v>6858600</v>
      </c>
      <c r="N52" s="49"/>
      <c r="O52" s="20">
        <f>M52/K52*100</f>
        <v>102.22069870036962</v>
      </c>
      <c r="P52" s="54">
        <f>P53+P54+P55+P56+P57+P58+P59+P60+P62+P64+P65+P67+P68+P69+P70+P71+P72+P73+P63+P61+P66</f>
        <v>6885600</v>
      </c>
      <c r="Q52" s="49"/>
      <c r="R52" s="49"/>
      <c r="S52" s="20">
        <f>P52/M52*100</f>
        <v>100.39366634590149</v>
      </c>
    </row>
    <row r="53" spans="1:23" x14ac:dyDescent="0.25">
      <c r="A53" s="1" t="s">
        <v>87</v>
      </c>
      <c r="B53" s="25" t="s">
        <v>88</v>
      </c>
      <c r="C53" s="48" t="s">
        <v>89</v>
      </c>
      <c r="D53" s="49"/>
      <c r="E53" s="49"/>
      <c r="F53" s="49"/>
      <c r="G53" s="49"/>
      <c r="H53" s="23">
        <v>4243192.75</v>
      </c>
      <c r="I53" s="23">
        <v>5000000</v>
      </c>
      <c r="J53" s="23">
        <f>I53/H53*100</f>
        <v>117.83579711291692</v>
      </c>
      <c r="K53" s="23">
        <v>5000000</v>
      </c>
      <c r="L53" s="41">
        <f>K53/I53*100</f>
        <v>100</v>
      </c>
      <c r="M53" s="50">
        <v>5060000</v>
      </c>
      <c r="N53" s="49"/>
      <c r="O53" s="41">
        <f>M53/K53*100</f>
        <v>101.2</v>
      </c>
      <c r="P53" s="50">
        <v>5070000</v>
      </c>
      <c r="Q53" s="49"/>
      <c r="R53" s="49"/>
      <c r="S53" s="41">
        <f>P53/M53*100</f>
        <v>100.19762845849802</v>
      </c>
    </row>
    <row r="54" spans="1:23" ht="15.75" customHeight="1" x14ac:dyDescent="0.25">
      <c r="A54" s="1" t="s">
        <v>90</v>
      </c>
      <c r="B54" s="25" t="s">
        <v>91</v>
      </c>
      <c r="C54" s="48" t="s">
        <v>92</v>
      </c>
      <c r="D54" s="49"/>
      <c r="E54" s="49"/>
      <c r="F54" s="49"/>
      <c r="G54" s="49"/>
      <c r="H54" s="23">
        <v>367014.11</v>
      </c>
      <c r="I54" s="23">
        <v>400000</v>
      </c>
      <c r="J54" s="23">
        <f t="shared" ref="J54:J73" si="14">I54/H54*100</f>
        <v>108.98763538001306</v>
      </c>
      <c r="K54" s="23">
        <v>400000</v>
      </c>
      <c r="L54" s="41">
        <f t="shared" ref="L54:L73" si="15">K54/I54*100</f>
        <v>100</v>
      </c>
      <c r="M54" s="50">
        <v>424000</v>
      </c>
      <c r="N54" s="49"/>
      <c r="O54" s="41">
        <f t="shared" ref="O54:O73" si="16">M54/K54*100</f>
        <v>106</v>
      </c>
      <c r="P54" s="50">
        <v>429000</v>
      </c>
      <c r="Q54" s="49"/>
      <c r="R54" s="49"/>
      <c r="S54" s="41">
        <f t="shared" ref="S54:S73" si="17">P54/M54*100</f>
        <v>101.17924528301887</v>
      </c>
    </row>
    <row r="55" spans="1:23" x14ac:dyDescent="0.25">
      <c r="A55" s="1" t="s">
        <v>93</v>
      </c>
      <c r="B55" s="25" t="s">
        <v>94</v>
      </c>
      <c r="C55" s="48" t="s">
        <v>95</v>
      </c>
      <c r="D55" s="49"/>
      <c r="E55" s="49"/>
      <c r="F55" s="49"/>
      <c r="G55" s="49"/>
      <c r="H55" s="23">
        <v>696578.73</v>
      </c>
      <c r="I55" s="23">
        <v>840000</v>
      </c>
      <c r="J55" s="23">
        <f t="shared" si="14"/>
        <v>120.58938406000425</v>
      </c>
      <c r="K55" s="23">
        <v>825000</v>
      </c>
      <c r="L55" s="41">
        <f t="shared" si="15"/>
        <v>98.214285714285708</v>
      </c>
      <c r="M55" s="50">
        <v>874000</v>
      </c>
      <c r="N55" s="49"/>
      <c r="O55" s="41">
        <f t="shared" si="16"/>
        <v>105.93939393939394</v>
      </c>
      <c r="P55" s="50">
        <v>884000</v>
      </c>
      <c r="Q55" s="49"/>
      <c r="R55" s="49"/>
      <c r="S55" s="41">
        <f t="shared" si="17"/>
        <v>101.14416475972541</v>
      </c>
    </row>
    <row r="56" spans="1:23" x14ac:dyDescent="0.25">
      <c r="A56" s="1" t="s">
        <v>96</v>
      </c>
      <c r="B56" s="25" t="s">
        <v>97</v>
      </c>
      <c r="C56" s="48" t="s">
        <v>98</v>
      </c>
      <c r="D56" s="49"/>
      <c r="E56" s="49"/>
      <c r="F56" s="49"/>
      <c r="G56" s="49"/>
      <c r="H56" s="23">
        <v>80774.039999999994</v>
      </c>
      <c r="I56" s="23">
        <v>90000</v>
      </c>
      <c r="J56" s="23">
        <f t="shared" si="14"/>
        <v>111.42193704809119</v>
      </c>
      <c r="K56" s="23">
        <v>90000</v>
      </c>
      <c r="L56" s="41">
        <f t="shared" si="15"/>
        <v>100</v>
      </c>
      <c r="M56" s="50">
        <v>93000</v>
      </c>
      <c r="N56" s="49"/>
      <c r="O56" s="41">
        <f t="shared" si="16"/>
        <v>103.33333333333334</v>
      </c>
      <c r="P56" s="50">
        <v>95000</v>
      </c>
      <c r="Q56" s="49"/>
      <c r="R56" s="49"/>
      <c r="S56" s="41">
        <f t="shared" si="17"/>
        <v>102.15053763440861</v>
      </c>
    </row>
    <row r="57" spans="1:23" x14ac:dyDescent="0.25">
      <c r="A57" s="1" t="s">
        <v>99</v>
      </c>
      <c r="B57" s="25" t="s">
        <v>100</v>
      </c>
      <c r="C57" s="48" t="s">
        <v>101</v>
      </c>
      <c r="D57" s="49"/>
      <c r="E57" s="49"/>
      <c r="F57" s="49"/>
      <c r="G57" s="49"/>
      <c r="H57" s="23">
        <v>0</v>
      </c>
      <c r="I57" s="23">
        <v>0</v>
      </c>
      <c r="J57" s="41" t="s">
        <v>290</v>
      </c>
      <c r="K57" s="23">
        <v>0</v>
      </c>
      <c r="L57" s="41" t="s">
        <v>290</v>
      </c>
      <c r="M57" s="50">
        <v>0</v>
      </c>
      <c r="N57" s="49"/>
      <c r="O57" s="41" t="s">
        <v>290</v>
      </c>
      <c r="P57" s="50">
        <f t="shared" ref="P57:P72" si="18">K57+M57</f>
        <v>0</v>
      </c>
      <c r="Q57" s="49"/>
      <c r="R57" s="49"/>
      <c r="S57" s="41" t="s">
        <v>290</v>
      </c>
      <c r="W57" s="39"/>
    </row>
    <row r="58" spans="1:23" ht="16.5" customHeight="1" x14ac:dyDescent="0.25">
      <c r="A58" s="1" t="s">
        <v>102</v>
      </c>
      <c r="B58" s="25" t="s">
        <v>103</v>
      </c>
      <c r="C58" s="48" t="s">
        <v>104</v>
      </c>
      <c r="D58" s="49"/>
      <c r="E58" s="49"/>
      <c r="F58" s="49"/>
      <c r="G58" s="49"/>
      <c r="H58" s="23">
        <v>0</v>
      </c>
      <c r="I58" s="23">
        <v>0</v>
      </c>
      <c r="J58" s="41" t="s">
        <v>290</v>
      </c>
      <c r="K58" s="23">
        <v>0</v>
      </c>
      <c r="L58" s="41" t="s">
        <v>290</v>
      </c>
      <c r="M58" s="50">
        <v>0</v>
      </c>
      <c r="N58" s="49"/>
      <c r="O58" s="41" t="s">
        <v>290</v>
      </c>
      <c r="P58" s="50">
        <f t="shared" si="18"/>
        <v>0</v>
      </c>
      <c r="Q58" s="49"/>
      <c r="R58" s="49"/>
      <c r="S58" s="41" t="s">
        <v>290</v>
      </c>
    </row>
    <row r="59" spans="1:23" ht="13.5" customHeight="1" x14ac:dyDescent="0.25">
      <c r="A59" s="1" t="s">
        <v>105</v>
      </c>
      <c r="B59" s="25" t="s">
        <v>106</v>
      </c>
      <c r="C59" s="48" t="s">
        <v>107</v>
      </c>
      <c r="D59" s="49"/>
      <c r="E59" s="49"/>
      <c r="F59" s="49"/>
      <c r="G59" s="49"/>
      <c r="H59" s="23">
        <v>79094.69</v>
      </c>
      <c r="I59" s="23">
        <v>80000</v>
      </c>
      <c r="J59" s="41">
        <f t="shared" si="14"/>
        <v>101.14459011091641</v>
      </c>
      <c r="K59" s="23">
        <v>72100</v>
      </c>
      <c r="L59" s="41">
        <f t="shared" si="15"/>
        <v>90.125</v>
      </c>
      <c r="M59" s="50">
        <v>80000</v>
      </c>
      <c r="N59" s="49"/>
      <c r="O59" s="41">
        <f t="shared" si="16"/>
        <v>110.95700416088765</v>
      </c>
      <c r="P59" s="50">
        <v>80000</v>
      </c>
      <c r="Q59" s="49"/>
      <c r="R59" s="49"/>
      <c r="S59" s="41">
        <f t="shared" si="17"/>
        <v>100</v>
      </c>
    </row>
    <row r="60" spans="1:23" x14ac:dyDescent="0.25">
      <c r="A60" s="1" t="s">
        <v>108</v>
      </c>
      <c r="B60" s="25" t="s">
        <v>109</v>
      </c>
      <c r="C60" s="48" t="s">
        <v>110</v>
      </c>
      <c r="D60" s="49"/>
      <c r="E60" s="49"/>
      <c r="F60" s="49"/>
      <c r="G60" s="49"/>
      <c r="H60" s="23">
        <v>0</v>
      </c>
      <c r="I60" s="23">
        <v>0</v>
      </c>
      <c r="J60" s="41" t="s">
        <v>290</v>
      </c>
      <c r="K60" s="23">
        <v>0</v>
      </c>
      <c r="L60" s="41" t="s">
        <v>290</v>
      </c>
      <c r="M60" s="50">
        <v>0</v>
      </c>
      <c r="N60" s="49"/>
      <c r="O60" s="41" t="s">
        <v>290</v>
      </c>
      <c r="P60" s="50">
        <f t="shared" si="18"/>
        <v>0</v>
      </c>
      <c r="Q60" s="49"/>
      <c r="R60" s="49"/>
      <c r="S60" s="41" t="s">
        <v>290</v>
      </c>
    </row>
    <row r="61" spans="1:23" ht="13.5" customHeight="1" x14ac:dyDescent="0.25">
      <c r="A61" s="38" t="s">
        <v>111</v>
      </c>
      <c r="B61" s="1">
        <v>3227</v>
      </c>
      <c r="C61" s="48" t="s">
        <v>112</v>
      </c>
      <c r="D61" s="49"/>
      <c r="E61" s="49"/>
      <c r="F61" s="49"/>
      <c r="G61" s="49"/>
      <c r="H61" s="23">
        <v>18886.13</v>
      </c>
      <c r="I61" s="23">
        <v>31400</v>
      </c>
      <c r="J61" s="41">
        <f t="shared" si="14"/>
        <v>166.25957779598042</v>
      </c>
      <c r="K61" s="23">
        <v>5000</v>
      </c>
      <c r="L61" s="41">
        <f t="shared" si="15"/>
        <v>15.923566878980891</v>
      </c>
      <c r="M61" s="50">
        <v>5000</v>
      </c>
      <c r="N61" s="50"/>
      <c r="O61" s="41">
        <f t="shared" si="16"/>
        <v>100</v>
      </c>
      <c r="P61" s="50">
        <v>5000</v>
      </c>
      <c r="Q61" s="49"/>
      <c r="R61" s="49"/>
      <c r="S61" s="41">
        <f t="shared" si="17"/>
        <v>100</v>
      </c>
    </row>
    <row r="62" spans="1:23" ht="13.5" customHeight="1" x14ac:dyDescent="0.25">
      <c r="A62" s="1" t="s">
        <v>113</v>
      </c>
      <c r="B62" s="25" t="s">
        <v>114</v>
      </c>
      <c r="C62" s="48" t="s">
        <v>115</v>
      </c>
      <c r="D62" s="49"/>
      <c r="E62" s="49"/>
      <c r="F62" s="49"/>
      <c r="G62" s="49"/>
      <c r="H62" s="23">
        <v>9807.17</v>
      </c>
      <c r="I62" s="23">
        <v>20000</v>
      </c>
      <c r="J62" s="41">
        <f t="shared" si="14"/>
        <v>203.93242902896554</v>
      </c>
      <c r="K62" s="23">
        <v>20000</v>
      </c>
      <c r="L62" s="41">
        <f t="shared" si="15"/>
        <v>100</v>
      </c>
      <c r="M62" s="50">
        <v>20000</v>
      </c>
      <c r="N62" s="49"/>
      <c r="O62" s="41">
        <f t="shared" si="16"/>
        <v>100</v>
      </c>
      <c r="P62" s="50">
        <v>20000</v>
      </c>
      <c r="Q62" s="49"/>
      <c r="R62" s="49"/>
      <c r="S62" s="41">
        <f t="shared" si="17"/>
        <v>100</v>
      </c>
    </row>
    <row r="63" spans="1:23" x14ac:dyDescent="0.25">
      <c r="A63" s="38" t="s">
        <v>116</v>
      </c>
      <c r="B63" s="1">
        <v>3232</v>
      </c>
      <c r="C63" s="48" t="s">
        <v>117</v>
      </c>
      <c r="D63" s="49"/>
      <c r="E63" s="49"/>
      <c r="F63" s="49"/>
      <c r="G63" s="49"/>
      <c r="H63" s="23">
        <v>55639.77</v>
      </c>
      <c r="I63" s="23">
        <v>70000</v>
      </c>
      <c r="J63" s="41">
        <f t="shared" si="14"/>
        <v>125.80929072855622</v>
      </c>
      <c r="K63" s="23">
        <v>45000</v>
      </c>
      <c r="L63" s="41">
        <f t="shared" si="15"/>
        <v>64.285714285714292</v>
      </c>
      <c r="M63" s="50">
        <v>50000</v>
      </c>
      <c r="N63" s="49"/>
      <c r="O63" s="41">
        <f t="shared" si="16"/>
        <v>111.11111111111111</v>
      </c>
      <c r="P63" s="50">
        <v>50000</v>
      </c>
      <c r="Q63" s="49"/>
      <c r="R63" s="49"/>
      <c r="S63" s="41">
        <f t="shared" si="17"/>
        <v>100</v>
      </c>
    </row>
    <row r="64" spans="1:23" ht="15.75" customHeight="1" x14ac:dyDescent="0.25">
      <c r="A64" s="1" t="s">
        <v>118</v>
      </c>
      <c r="B64" s="25" t="s">
        <v>119</v>
      </c>
      <c r="C64" s="48" t="s">
        <v>120</v>
      </c>
      <c r="D64" s="49"/>
      <c r="E64" s="49"/>
      <c r="F64" s="49"/>
      <c r="G64" s="49"/>
      <c r="H64" s="23">
        <v>207.66</v>
      </c>
      <c r="I64" s="23">
        <v>500</v>
      </c>
      <c r="J64" s="41">
        <f t="shared" si="14"/>
        <v>240.77819512664936</v>
      </c>
      <c r="K64" s="23">
        <v>500</v>
      </c>
      <c r="L64" s="41">
        <f t="shared" si="15"/>
        <v>100</v>
      </c>
      <c r="M64" s="50">
        <v>600</v>
      </c>
      <c r="N64" s="49"/>
      <c r="O64" s="41">
        <f t="shared" si="16"/>
        <v>120</v>
      </c>
      <c r="P64" s="50">
        <v>600</v>
      </c>
      <c r="Q64" s="49"/>
      <c r="R64" s="49"/>
      <c r="S64" s="41">
        <f t="shared" si="17"/>
        <v>100</v>
      </c>
    </row>
    <row r="65" spans="1:19" x14ac:dyDescent="0.25">
      <c r="A65" s="1" t="s">
        <v>121</v>
      </c>
      <c r="B65" s="25" t="s">
        <v>122</v>
      </c>
      <c r="C65" s="48" t="s">
        <v>123</v>
      </c>
      <c r="D65" s="49"/>
      <c r="E65" s="49"/>
      <c r="F65" s="49"/>
      <c r="G65" s="49"/>
      <c r="H65" s="23">
        <v>0</v>
      </c>
      <c r="I65" s="23">
        <v>0</v>
      </c>
      <c r="J65" s="41" t="s">
        <v>290</v>
      </c>
      <c r="K65" s="23">
        <v>0</v>
      </c>
      <c r="L65" s="41" t="s">
        <v>290</v>
      </c>
      <c r="M65" s="50">
        <v>0</v>
      </c>
      <c r="N65" s="49"/>
      <c r="O65" s="41" t="s">
        <v>290</v>
      </c>
      <c r="P65" s="50">
        <f t="shared" si="18"/>
        <v>0</v>
      </c>
      <c r="Q65" s="49"/>
      <c r="R65" s="49"/>
      <c r="S65" s="41" t="s">
        <v>290</v>
      </c>
    </row>
    <row r="66" spans="1:19" x14ac:dyDescent="0.25">
      <c r="A66" s="38" t="s">
        <v>124</v>
      </c>
      <c r="B66" s="1">
        <v>3236</v>
      </c>
      <c r="C66" s="48" t="s">
        <v>125</v>
      </c>
      <c r="D66" s="49"/>
      <c r="E66" s="49"/>
      <c r="F66" s="49"/>
      <c r="G66" s="49"/>
      <c r="H66" s="23">
        <v>0</v>
      </c>
      <c r="I66" s="23">
        <v>0</v>
      </c>
      <c r="J66" s="41" t="s">
        <v>290</v>
      </c>
      <c r="K66" s="23">
        <v>0</v>
      </c>
      <c r="L66" s="41" t="s">
        <v>290</v>
      </c>
      <c r="M66" s="50">
        <v>0</v>
      </c>
      <c r="N66" s="49"/>
      <c r="O66" s="41" t="s">
        <v>290</v>
      </c>
      <c r="P66" s="50">
        <f>K66+M66</f>
        <v>0</v>
      </c>
      <c r="Q66" s="49"/>
      <c r="R66" s="49"/>
      <c r="S66" s="41" t="s">
        <v>290</v>
      </c>
    </row>
    <row r="67" spans="1:19" x14ac:dyDescent="0.25">
      <c r="A67" s="1" t="s">
        <v>126</v>
      </c>
      <c r="B67" s="25" t="s">
        <v>127</v>
      </c>
      <c r="C67" s="48" t="s">
        <v>128</v>
      </c>
      <c r="D67" s="49"/>
      <c r="E67" s="49"/>
      <c r="F67" s="49"/>
      <c r="G67" s="49"/>
      <c r="H67" s="23">
        <v>58887.58</v>
      </c>
      <c r="I67" s="23">
        <v>134000</v>
      </c>
      <c r="J67" s="41">
        <f t="shared" si="14"/>
        <v>227.5522274815844</v>
      </c>
      <c r="K67" s="23">
        <v>134000</v>
      </c>
      <c r="L67" s="41">
        <f t="shared" si="15"/>
        <v>100</v>
      </c>
      <c r="M67" s="50">
        <v>134000</v>
      </c>
      <c r="N67" s="49"/>
      <c r="O67" s="41">
        <f t="shared" si="16"/>
        <v>100</v>
      </c>
      <c r="P67" s="50">
        <v>134000</v>
      </c>
      <c r="Q67" s="49"/>
      <c r="R67" s="49"/>
      <c r="S67" s="41">
        <f t="shared" si="17"/>
        <v>100</v>
      </c>
    </row>
    <row r="68" spans="1:19" x14ac:dyDescent="0.25">
      <c r="A68" s="1">
        <v>17000</v>
      </c>
      <c r="B68" s="25" t="s">
        <v>129</v>
      </c>
      <c r="C68" s="48" t="s">
        <v>130</v>
      </c>
      <c r="D68" s="49"/>
      <c r="E68" s="49"/>
      <c r="F68" s="49"/>
      <c r="G68" s="49"/>
      <c r="H68" s="23">
        <v>32072.03</v>
      </c>
      <c r="I68" s="23">
        <v>30000</v>
      </c>
      <c r="J68" s="41">
        <f t="shared" si="14"/>
        <v>93.539448547535031</v>
      </c>
      <c r="K68" s="23">
        <v>30000</v>
      </c>
      <c r="L68" s="41">
        <f t="shared" si="15"/>
        <v>100</v>
      </c>
      <c r="M68" s="50">
        <v>30000</v>
      </c>
      <c r="N68" s="49"/>
      <c r="O68" s="41">
        <f t="shared" si="16"/>
        <v>100</v>
      </c>
      <c r="P68" s="50">
        <v>30000</v>
      </c>
      <c r="Q68" s="49"/>
      <c r="R68" s="49"/>
      <c r="S68" s="41">
        <f t="shared" si="17"/>
        <v>100</v>
      </c>
    </row>
    <row r="69" spans="1:19" x14ac:dyDescent="0.25">
      <c r="A69" s="1" t="s">
        <v>131</v>
      </c>
      <c r="B69" s="25" t="s">
        <v>132</v>
      </c>
      <c r="C69" s="48" t="s">
        <v>133</v>
      </c>
      <c r="D69" s="49"/>
      <c r="E69" s="49"/>
      <c r="F69" s="49"/>
      <c r="G69" s="49"/>
      <c r="H69" s="23">
        <v>0</v>
      </c>
      <c r="I69" s="23">
        <v>0</v>
      </c>
      <c r="J69" s="41" t="s">
        <v>290</v>
      </c>
      <c r="K69" s="23">
        <v>0</v>
      </c>
      <c r="L69" s="41" t="s">
        <v>290</v>
      </c>
      <c r="M69" s="50">
        <v>0</v>
      </c>
      <c r="N69" s="49"/>
      <c r="O69" s="41" t="s">
        <v>290</v>
      </c>
      <c r="P69" s="50">
        <f t="shared" si="18"/>
        <v>0</v>
      </c>
      <c r="Q69" s="49"/>
      <c r="R69" s="49"/>
      <c r="S69" s="41" t="s">
        <v>290</v>
      </c>
    </row>
    <row r="70" spans="1:19" x14ac:dyDescent="0.25">
      <c r="A70" s="1" t="s">
        <v>134</v>
      </c>
      <c r="B70" s="25" t="s">
        <v>135</v>
      </c>
      <c r="C70" s="48" t="s">
        <v>136</v>
      </c>
      <c r="D70" s="49"/>
      <c r="E70" s="49"/>
      <c r="F70" s="49"/>
      <c r="G70" s="49"/>
      <c r="H70" s="23">
        <v>1959.62</v>
      </c>
      <c r="I70" s="23">
        <v>3000</v>
      </c>
      <c r="J70" s="41">
        <f t="shared" si="14"/>
        <v>153.09090537961444</v>
      </c>
      <c r="K70" s="23">
        <v>5000</v>
      </c>
      <c r="L70" s="41">
        <f t="shared" si="15"/>
        <v>166.66666666666669</v>
      </c>
      <c r="M70" s="50">
        <v>5000</v>
      </c>
      <c r="N70" s="49"/>
      <c r="O70" s="41">
        <f t="shared" si="16"/>
        <v>100</v>
      </c>
      <c r="P70" s="50">
        <v>5000</v>
      </c>
      <c r="Q70" s="49"/>
      <c r="R70" s="49"/>
      <c r="S70" s="41">
        <f t="shared" si="17"/>
        <v>100</v>
      </c>
    </row>
    <row r="71" spans="1:19" x14ac:dyDescent="0.25">
      <c r="A71" s="1" t="s">
        <v>137</v>
      </c>
      <c r="B71" s="25" t="s">
        <v>138</v>
      </c>
      <c r="C71" s="48" t="s">
        <v>139</v>
      </c>
      <c r="D71" s="49"/>
      <c r="E71" s="49"/>
      <c r="F71" s="49"/>
      <c r="G71" s="49"/>
      <c r="H71" s="23">
        <v>78868.759999999995</v>
      </c>
      <c r="I71" s="23">
        <v>80000</v>
      </c>
      <c r="J71" s="41">
        <f t="shared" si="14"/>
        <v>101.43433217410798</v>
      </c>
      <c r="K71" s="23">
        <v>80000</v>
      </c>
      <c r="L71" s="41">
        <f t="shared" si="15"/>
        <v>100</v>
      </c>
      <c r="M71" s="50">
        <v>80000</v>
      </c>
      <c r="N71" s="49"/>
      <c r="O71" s="41">
        <f t="shared" si="16"/>
        <v>100</v>
      </c>
      <c r="P71" s="50">
        <v>80000</v>
      </c>
      <c r="Q71" s="49"/>
      <c r="R71" s="49"/>
      <c r="S71" s="41">
        <f t="shared" si="17"/>
        <v>100</v>
      </c>
    </row>
    <row r="72" spans="1:19" x14ac:dyDescent="0.25">
      <c r="A72" s="1" t="s">
        <v>140</v>
      </c>
      <c r="B72" s="25" t="s">
        <v>141</v>
      </c>
      <c r="C72" s="48" t="s">
        <v>142</v>
      </c>
      <c r="D72" s="49"/>
      <c r="E72" s="49"/>
      <c r="F72" s="49"/>
      <c r="G72" s="49"/>
      <c r="H72" s="23">
        <v>0</v>
      </c>
      <c r="I72" s="23">
        <v>0</v>
      </c>
      <c r="J72" s="41" t="s">
        <v>290</v>
      </c>
      <c r="K72" s="23">
        <v>0</v>
      </c>
      <c r="L72" s="41" t="s">
        <v>290</v>
      </c>
      <c r="M72" s="50">
        <v>0</v>
      </c>
      <c r="N72" s="49"/>
      <c r="O72" s="41" t="s">
        <v>290</v>
      </c>
      <c r="P72" s="50">
        <f t="shared" si="18"/>
        <v>0</v>
      </c>
      <c r="Q72" s="49"/>
      <c r="R72" s="49"/>
      <c r="S72" s="41" t="s">
        <v>290</v>
      </c>
    </row>
    <row r="73" spans="1:19" x14ac:dyDescent="0.25">
      <c r="A73" s="1" t="s">
        <v>143</v>
      </c>
      <c r="B73" s="25" t="s">
        <v>144</v>
      </c>
      <c r="C73" s="48" t="s">
        <v>145</v>
      </c>
      <c r="D73" s="49"/>
      <c r="E73" s="49"/>
      <c r="F73" s="49"/>
      <c r="G73" s="49"/>
      <c r="H73" s="23">
        <v>1412.91</v>
      </c>
      <c r="I73" s="23">
        <v>2000</v>
      </c>
      <c r="J73" s="41">
        <f t="shared" si="14"/>
        <v>141.55183274235443</v>
      </c>
      <c r="K73" s="23">
        <v>3000</v>
      </c>
      <c r="L73" s="41">
        <f t="shared" si="15"/>
        <v>150</v>
      </c>
      <c r="M73" s="50">
        <v>3000</v>
      </c>
      <c r="N73" s="49"/>
      <c r="O73" s="41">
        <f t="shared" si="16"/>
        <v>100</v>
      </c>
      <c r="P73" s="50">
        <v>3000</v>
      </c>
      <c r="Q73" s="49"/>
      <c r="R73" s="49"/>
      <c r="S73" s="41">
        <f t="shared" si="17"/>
        <v>100</v>
      </c>
    </row>
    <row r="74" spans="1:19" x14ac:dyDescent="0.25">
      <c r="A74" s="18" t="s">
        <v>21</v>
      </c>
      <c r="B74" s="24" t="s">
        <v>28</v>
      </c>
      <c r="C74" s="53" t="s">
        <v>29</v>
      </c>
      <c r="D74" s="49"/>
      <c r="E74" s="49"/>
      <c r="F74" s="49"/>
      <c r="G74" s="49"/>
      <c r="H74" s="20">
        <f>H75+H76+H78+H79+H81+H83+H84+H85+H86+H87+H89+H91+H92+H94+H95+H98+H100+H102+H104+H105+H77+H80+H88+H82+H93+H96+H97+H103+H101+H107+H108+H90+H99+H106</f>
        <v>129473.87</v>
      </c>
      <c r="I74" s="20">
        <f>I75+I76+I78+I79+I81+I83+I84+I85+I86+I87+I89+I91+I92+I94+I95+I98+I100+I102+I104+I105+I77+I80+I88+I82+I93+I96+I97+I103+I101+I107+I108+I90+I99+I106</f>
        <v>50700</v>
      </c>
      <c r="J74" s="20">
        <f>I74/H74*100</f>
        <v>39.158480394538294</v>
      </c>
      <c r="K74" s="20">
        <f>K75+K76+K78+K79+K81+K83+K84+K85+K86+K87+K89+K91+K92+K94+K95+K98+K100+K102+K104+K105+K77+K80+K88+K82+K93+K96+K97+K103+K101+K107+K108+K90+K99+K106</f>
        <v>25800</v>
      </c>
      <c r="L74" s="20">
        <f>K74/I74*100</f>
        <v>50.887573964497044</v>
      </c>
      <c r="M74" s="54">
        <f>M75+M76+M78+M79+M81+M82+M83+M84+M85+M86+M87+M89+M91+M92+M94+M95+M98+M100+M102+M104+M105+M97+M77+M80+M88+M93+M96+M103+M107+M101+M108+M90+M99+M106</f>
        <v>42800</v>
      </c>
      <c r="N74" s="49"/>
      <c r="O74" s="20">
        <f>M74/K74*100</f>
        <v>165.89147286821705</v>
      </c>
      <c r="P74" s="54">
        <f>P75+P76+P78+P79+P81+P82+P83+P84+P85+P86+P87+P89+P91+P92+P94+P95+P98+P100+P102+P104+P105+P97+P77+P80+P88+P93+P96+P103+P107+P101+P108+P90+P99+P106</f>
        <v>45800</v>
      </c>
      <c r="Q74" s="49"/>
      <c r="R74" s="49"/>
      <c r="S74" s="20">
        <f>P74/M74*100</f>
        <v>107.00934579439252</v>
      </c>
    </row>
    <row r="75" spans="1:19" x14ac:dyDescent="0.25">
      <c r="A75" s="1" t="s">
        <v>146</v>
      </c>
      <c r="B75" s="25" t="s">
        <v>88</v>
      </c>
      <c r="C75" s="48" t="s">
        <v>89</v>
      </c>
      <c r="D75" s="49"/>
      <c r="E75" s="49"/>
      <c r="F75" s="49"/>
      <c r="G75" s="49"/>
      <c r="H75" s="23">
        <v>0</v>
      </c>
      <c r="I75" s="23">
        <v>0</v>
      </c>
      <c r="J75" s="41" t="s">
        <v>290</v>
      </c>
      <c r="K75" s="23">
        <v>0</v>
      </c>
      <c r="L75" s="41" t="s">
        <v>290</v>
      </c>
      <c r="M75" s="50">
        <v>0</v>
      </c>
      <c r="N75" s="49"/>
      <c r="O75" s="41" t="s">
        <v>290</v>
      </c>
      <c r="P75" s="50">
        <f>K75+M75</f>
        <v>0</v>
      </c>
      <c r="Q75" s="49"/>
      <c r="R75" s="49"/>
      <c r="S75" s="41" t="s">
        <v>290</v>
      </c>
    </row>
    <row r="76" spans="1:19" ht="15.75" customHeight="1" x14ac:dyDescent="0.25">
      <c r="A76" s="1" t="s">
        <v>147</v>
      </c>
      <c r="B76" s="25" t="s">
        <v>148</v>
      </c>
      <c r="C76" s="48" t="s">
        <v>149</v>
      </c>
      <c r="D76" s="49"/>
      <c r="E76" s="49"/>
      <c r="F76" s="49"/>
      <c r="G76" s="49"/>
      <c r="H76" s="23">
        <v>0</v>
      </c>
      <c r="I76" s="23">
        <v>0</v>
      </c>
      <c r="J76" s="41" t="s">
        <v>290</v>
      </c>
      <c r="K76" s="23">
        <v>0</v>
      </c>
      <c r="L76" s="41" t="s">
        <v>290</v>
      </c>
      <c r="M76" s="50">
        <v>0</v>
      </c>
      <c r="N76" s="49"/>
      <c r="O76" s="41" t="s">
        <v>290</v>
      </c>
      <c r="P76" s="50">
        <f t="shared" ref="P76:P102" si="19">K76+M76</f>
        <v>0</v>
      </c>
      <c r="Q76" s="49"/>
      <c r="R76" s="49"/>
      <c r="S76" s="41" t="s">
        <v>290</v>
      </c>
    </row>
    <row r="77" spans="1:19" ht="17.25" customHeight="1" x14ac:dyDescent="0.25">
      <c r="A77" s="1" t="s">
        <v>150</v>
      </c>
      <c r="B77" s="1">
        <v>3121</v>
      </c>
      <c r="C77" s="48" t="s">
        <v>92</v>
      </c>
      <c r="D77" s="49"/>
      <c r="E77" s="49"/>
      <c r="F77" s="49"/>
      <c r="G77" s="49"/>
      <c r="H77" s="23">
        <v>0</v>
      </c>
      <c r="I77" s="23">
        <v>0</v>
      </c>
      <c r="J77" s="41" t="s">
        <v>290</v>
      </c>
      <c r="K77" s="23">
        <v>0</v>
      </c>
      <c r="L77" s="41" t="s">
        <v>290</v>
      </c>
      <c r="M77" s="50">
        <v>0</v>
      </c>
      <c r="N77" s="49"/>
      <c r="O77" s="41" t="s">
        <v>290</v>
      </c>
      <c r="P77" s="50">
        <f>K77+M77</f>
        <v>0</v>
      </c>
      <c r="Q77" s="49"/>
      <c r="R77" s="49"/>
      <c r="S77" s="41" t="s">
        <v>290</v>
      </c>
    </row>
    <row r="78" spans="1:19" x14ac:dyDescent="0.25">
      <c r="A78" s="1" t="s">
        <v>151</v>
      </c>
      <c r="B78" s="25" t="s">
        <v>94</v>
      </c>
      <c r="C78" s="48" t="s">
        <v>95</v>
      </c>
      <c r="D78" s="49"/>
      <c r="E78" s="49"/>
      <c r="F78" s="49"/>
      <c r="G78" s="49"/>
      <c r="H78" s="23">
        <v>0</v>
      </c>
      <c r="I78" s="23">
        <v>0</v>
      </c>
      <c r="J78" s="41" t="s">
        <v>290</v>
      </c>
      <c r="K78" s="23">
        <v>0</v>
      </c>
      <c r="L78" s="41" t="s">
        <v>290</v>
      </c>
      <c r="M78" s="50">
        <v>0</v>
      </c>
      <c r="N78" s="49"/>
      <c r="O78" s="41" t="s">
        <v>290</v>
      </c>
      <c r="P78" s="50">
        <f>K78+M78</f>
        <v>0</v>
      </c>
      <c r="Q78" s="49"/>
      <c r="R78" s="49"/>
      <c r="S78" s="41" t="s">
        <v>290</v>
      </c>
    </row>
    <row r="79" spans="1:19" x14ac:dyDescent="0.25">
      <c r="A79" s="1" t="s">
        <v>152</v>
      </c>
      <c r="B79" s="25" t="s">
        <v>153</v>
      </c>
      <c r="C79" s="48" t="s">
        <v>154</v>
      </c>
      <c r="D79" s="49"/>
      <c r="E79" s="49"/>
      <c r="F79" s="49"/>
      <c r="G79" s="49"/>
      <c r="H79" s="23">
        <v>8284.82</v>
      </c>
      <c r="I79" s="23">
        <v>5000</v>
      </c>
      <c r="J79" s="41">
        <f t="shared" ref="J79:J132" si="20">I79/H79*100</f>
        <v>60.351341368913268</v>
      </c>
      <c r="K79" s="23">
        <v>5000</v>
      </c>
      <c r="L79" s="41">
        <f t="shared" ref="L79:L108" si="21">K79/I79*100</f>
        <v>100</v>
      </c>
      <c r="M79" s="50">
        <v>5000</v>
      </c>
      <c r="N79" s="49"/>
      <c r="O79" s="41">
        <f t="shared" ref="O79:O105" si="22">M79/K79*100</f>
        <v>100</v>
      </c>
      <c r="P79" s="50">
        <v>5000</v>
      </c>
      <c r="Q79" s="49"/>
      <c r="R79" s="49"/>
      <c r="S79" s="41">
        <f t="shared" ref="S79:S105" si="23">P79/M79*100</f>
        <v>100</v>
      </c>
    </row>
    <row r="80" spans="1:19" x14ac:dyDescent="0.25">
      <c r="A80" s="1" t="s">
        <v>155</v>
      </c>
      <c r="B80" s="1">
        <v>3212</v>
      </c>
      <c r="C80" s="48" t="s">
        <v>98</v>
      </c>
      <c r="D80" s="49"/>
      <c r="E80" s="49"/>
      <c r="F80" s="49"/>
      <c r="G80" s="49"/>
      <c r="H80" s="23">
        <v>0</v>
      </c>
      <c r="I80" s="23">
        <v>200</v>
      </c>
      <c r="J80" s="41" t="s">
        <v>290</v>
      </c>
      <c r="K80" s="23">
        <v>200</v>
      </c>
      <c r="L80" s="41">
        <f t="shared" si="21"/>
        <v>100</v>
      </c>
      <c r="M80" s="50">
        <v>200</v>
      </c>
      <c r="N80" s="49"/>
      <c r="O80" s="41">
        <f t="shared" si="22"/>
        <v>100</v>
      </c>
      <c r="P80" s="50">
        <v>200</v>
      </c>
      <c r="Q80" s="49"/>
      <c r="R80" s="49"/>
      <c r="S80" s="41">
        <f t="shared" si="23"/>
        <v>100</v>
      </c>
    </row>
    <row r="81" spans="1:19" x14ac:dyDescent="0.25">
      <c r="A81" s="1" t="s">
        <v>156</v>
      </c>
      <c r="B81" s="25" t="s">
        <v>100</v>
      </c>
      <c r="C81" s="48" t="s">
        <v>101</v>
      </c>
      <c r="D81" s="49"/>
      <c r="E81" s="49"/>
      <c r="F81" s="49"/>
      <c r="G81" s="49"/>
      <c r="H81" s="23">
        <v>4284.6000000000004</v>
      </c>
      <c r="I81" s="23">
        <v>0</v>
      </c>
      <c r="J81" s="41">
        <f t="shared" si="20"/>
        <v>0</v>
      </c>
      <c r="K81" s="23">
        <v>1000</v>
      </c>
      <c r="L81" s="41" t="s">
        <v>290</v>
      </c>
      <c r="M81" s="50">
        <v>1000</v>
      </c>
      <c r="N81" s="49"/>
      <c r="O81" s="41">
        <f t="shared" si="22"/>
        <v>100</v>
      </c>
      <c r="P81" s="50">
        <v>1000</v>
      </c>
      <c r="Q81" s="49"/>
      <c r="R81" s="49"/>
      <c r="S81" s="41">
        <f t="shared" si="23"/>
        <v>100</v>
      </c>
    </row>
    <row r="82" spans="1:19" ht="15.75" customHeight="1" x14ac:dyDescent="0.25">
      <c r="A82" s="1" t="s">
        <v>157</v>
      </c>
      <c r="B82" s="25" t="s">
        <v>103</v>
      </c>
      <c r="C82" s="48" t="s">
        <v>104</v>
      </c>
      <c r="D82" s="49"/>
      <c r="E82" s="49"/>
      <c r="F82" s="49"/>
      <c r="G82" s="49"/>
      <c r="H82" s="23">
        <v>4660.97</v>
      </c>
      <c r="I82" s="23">
        <v>0</v>
      </c>
      <c r="J82" s="41">
        <f t="shared" si="20"/>
        <v>0</v>
      </c>
      <c r="K82" s="23">
        <v>0</v>
      </c>
      <c r="L82" s="41" t="s">
        <v>290</v>
      </c>
      <c r="M82" s="50">
        <v>0</v>
      </c>
      <c r="N82" s="49"/>
      <c r="O82" s="41" t="s">
        <v>290</v>
      </c>
      <c r="P82" s="50">
        <v>0</v>
      </c>
      <c r="Q82" s="49"/>
      <c r="R82" s="49"/>
      <c r="S82" s="41" t="s">
        <v>290</v>
      </c>
    </row>
    <row r="83" spans="1:19" x14ac:dyDescent="0.25">
      <c r="A83" s="1" t="s">
        <v>158</v>
      </c>
      <c r="B83" s="25" t="s">
        <v>106</v>
      </c>
      <c r="C83" s="48" t="s">
        <v>107</v>
      </c>
      <c r="D83" s="49"/>
      <c r="E83" s="49"/>
      <c r="F83" s="49"/>
      <c r="G83" s="49"/>
      <c r="H83" s="23">
        <v>6360.89</v>
      </c>
      <c r="I83" s="23">
        <v>0</v>
      </c>
      <c r="J83" s="41">
        <f t="shared" si="20"/>
        <v>0</v>
      </c>
      <c r="K83" s="23">
        <v>0</v>
      </c>
      <c r="L83" s="41" t="s">
        <v>290</v>
      </c>
      <c r="M83" s="50">
        <v>0</v>
      </c>
      <c r="N83" s="49"/>
      <c r="O83" s="41" t="s">
        <v>290</v>
      </c>
      <c r="P83" s="50">
        <v>0</v>
      </c>
      <c r="Q83" s="49"/>
      <c r="R83" s="49"/>
      <c r="S83" s="41" t="s">
        <v>290</v>
      </c>
    </row>
    <row r="84" spans="1:19" x14ac:dyDescent="0.25">
      <c r="A84" s="1" t="s">
        <v>159</v>
      </c>
      <c r="B84" s="25" t="s">
        <v>109</v>
      </c>
      <c r="C84" s="48" t="s">
        <v>110</v>
      </c>
      <c r="D84" s="49"/>
      <c r="E84" s="49"/>
      <c r="F84" s="49"/>
      <c r="G84" s="49"/>
      <c r="H84" s="23">
        <v>73.55</v>
      </c>
      <c r="I84" s="23">
        <v>100</v>
      </c>
      <c r="J84" s="41">
        <f t="shared" si="20"/>
        <v>135.96193065941537</v>
      </c>
      <c r="K84" s="23">
        <v>100</v>
      </c>
      <c r="L84" s="41">
        <f t="shared" si="21"/>
        <v>100</v>
      </c>
      <c r="M84" s="50">
        <v>100</v>
      </c>
      <c r="N84" s="49"/>
      <c r="O84" s="41">
        <f t="shared" si="22"/>
        <v>100</v>
      </c>
      <c r="P84" s="50">
        <v>100</v>
      </c>
      <c r="Q84" s="49"/>
      <c r="R84" s="49"/>
      <c r="S84" s="41">
        <f t="shared" si="23"/>
        <v>100</v>
      </c>
    </row>
    <row r="85" spans="1:19" x14ac:dyDescent="0.25">
      <c r="A85" s="1" t="s">
        <v>160</v>
      </c>
      <c r="B85" s="25" t="s">
        <v>161</v>
      </c>
      <c r="C85" s="48" t="s">
        <v>162</v>
      </c>
      <c r="D85" s="49"/>
      <c r="E85" s="49"/>
      <c r="F85" s="49"/>
      <c r="G85" s="49"/>
      <c r="H85" s="23">
        <v>424.23</v>
      </c>
      <c r="I85" s="23">
        <v>0</v>
      </c>
      <c r="J85" s="41">
        <f t="shared" si="20"/>
        <v>0</v>
      </c>
      <c r="K85" s="23">
        <v>0</v>
      </c>
      <c r="L85" s="41" t="s">
        <v>290</v>
      </c>
      <c r="M85" s="50">
        <v>0</v>
      </c>
      <c r="N85" s="49"/>
      <c r="O85" s="41" t="s">
        <v>290</v>
      </c>
      <c r="P85" s="50">
        <v>0</v>
      </c>
      <c r="Q85" s="49"/>
      <c r="R85" s="49"/>
      <c r="S85" s="41" t="s">
        <v>290</v>
      </c>
    </row>
    <row r="86" spans="1:19" x14ac:dyDescent="0.25">
      <c r="A86" s="1" t="s">
        <v>163</v>
      </c>
      <c r="B86" s="25" t="s">
        <v>164</v>
      </c>
      <c r="C86" s="48" t="s">
        <v>165</v>
      </c>
      <c r="D86" s="49"/>
      <c r="E86" s="49"/>
      <c r="F86" s="49"/>
      <c r="G86" s="49"/>
      <c r="H86" s="23">
        <v>22.16</v>
      </c>
      <c r="I86" s="23">
        <v>500</v>
      </c>
      <c r="J86" s="41">
        <f t="shared" si="20"/>
        <v>2256.317689530686</v>
      </c>
      <c r="K86" s="23">
        <v>500</v>
      </c>
      <c r="L86" s="41">
        <f t="shared" si="21"/>
        <v>100</v>
      </c>
      <c r="M86" s="50">
        <v>500</v>
      </c>
      <c r="N86" s="49"/>
      <c r="O86" s="41">
        <f t="shared" si="22"/>
        <v>100</v>
      </c>
      <c r="P86" s="50">
        <v>500</v>
      </c>
      <c r="Q86" s="49"/>
      <c r="R86" s="49"/>
      <c r="S86" s="41">
        <f t="shared" si="23"/>
        <v>100</v>
      </c>
    </row>
    <row r="87" spans="1:19" x14ac:dyDescent="0.25">
      <c r="A87" s="1" t="s">
        <v>166</v>
      </c>
      <c r="B87" s="25" t="s">
        <v>167</v>
      </c>
      <c r="C87" s="48" t="s">
        <v>112</v>
      </c>
      <c r="D87" s="49"/>
      <c r="E87" s="49"/>
      <c r="F87" s="49"/>
      <c r="G87" s="49"/>
      <c r="H87" s="23">
        <v>4654.1099999999997</v>
      </c>
      <c r="I87" s="23">
        <v>1000</v>
      </c>
      <c r="J87" s="41">
        <f t="shared" si="20"/>
        <v>21.486385152048406</v>
      </c>
      <c r="K87" s="23">
        <v>1000</v>
      </c>
      <c r="L87" s="41">
        <f t="shared" si="21"/>
        <v>100</v>
      </c>
      <c r="M87" s="50">
        <v>1000</v>
      </c>
      <c r="N87" s="49"/>
      <c r="O87" s="41">
        <f t="shared" si="22"/>
        <v>100</v>
      </c>
      <c r="P87" s="50">
        <v>1000</v>
      </c>
      <c r="Q87" s="49"/>
      <c r="R87" s="49"/>
      <c r="S87" s="41">
        <f t="shared" si="23"/>
        <v>100</v>
      </c>
    </row>
    <row r="88" spans="1:19" x14ac:dyDescent="0.25">
      <c r="A88" s="1" t="s">
        <v>168</v>
      </c>
      <c r="B88" s="1">
        <v>3231</v>
      </c>
      <c r="C88" s="48" t="s">
        <v>115</v>
      </c>
      <c r="D88" s="49"/>
      <c r="E88" s="49"/>
      <c r="F88" s="49"/>
      <c r="G88" s="49"/>
      <c r="H88" s="23">
        <v>3453.39</v>
      </c>
      <c r="I88" s="23">
        <v>1300</v>
      </c>
      <c r="J88" s="41">
        <f t="shared" si="20"/>
        <v>37.644169931574481</v>
      </c>
      <c r="K88" s="23">
        <v>1300</v>
      </c>
      <c r="L88" s="41">
        <f t="shared" si="21"/>
        <v>100</v>
      </c>
      <c r="M88" s="50">
        <v>1300</v>
      </c>
      <c r="N88" s="49"/>
      <c r="O88" s="41">
        <f t="shared" si="22"/>
        <v>100</v>
      </c>
      <c r="P88" s="50">
        <v>1300</v>
      </c>
      <c r="Q88" s="49"/>
      <c r="R88" s="49"/>
      <c r="S88" s="41">
        <f t="shared" si="23"/>
        <v>100</v>
      </c>
    </row>
    <row r="89" spans="1:19" x14ac:dyDescent="0.25">
      <c r="A89" s="1" t="s">
        <v>169</v>
      </c>
      <c r="B89" s="25" t="s">
        <v>170</v>
      </c>
      <c r="C89" s="48" t="s">
        <v>117</v>
      </c>
      <c r="D89" s="49"/>
      <c r="E89" s="49"/>
      <c r="F89" s="49"/>
      <c r="G89" s="49"/>
      <c r="H89" s="23">
        <v>0</v>
      </c>
      <c r="I89" s="23">
        <v>0</v>
      </c>
      <c r="J89" s="41" t="s">
        <v>290</v>
      </c>
      <c r="K89" s="23">
        <v>0</v>
      </c>
      <c r="L89" s="41" t="s">
        <v>290</v>
      </c>
      <c r="M89" s="50">
        <v>0</v>
      </c>
      <c r="N89" s="49"/>
      <c r="O89" s="41" t="s">
        <v>290</v>
      </c>
      <c r="P89" s="50">
        <f t="shared" si="19"/>
        <v>0</v>
      </c>
      <c r="Q89" s="49"/>
      <c r="R89" s="49"/>
      <c r="S89" s="41" t="s">
        <v>290</v>
      </c>
    </row>
    <row r="90" spans="1:19" x14ac:dyDescent="0.25">
      <c r="A90" s="1" t="s">
        <v>171</v>
      </c>
      <c r="B90" s="1">
        <v>3235</v>
      </c>
      <c r="C90" s="48" t="s">
        <v>123</v>
      </c>
      <c r="D90" s="49"/>
      <c r="E90" s="49"/>
      <c r="F90" s="49"/>
      <c r="G90" s="49"/>
      <c r="H90" s="23">
        <v>4122.16</v>
      </c>
      <c r="I90" s="23">
        <v>0</v>
      </c>
      <c r="J90" s="41">
        <f t="shared" si="20"/>
        <v>0</v>
      </c>
      <c r="K90" s="23">
        <v>5300</v>
      </c>
      <c r="L90" s="41" t="s">
        <v>290</v>
      </c>
      <c r="M90" s="50">
        <v>5300</v>
      </c>
      <c r="N90" s="49"/>
      <c r="O90" s="41">
        <f t="shared" si="22"/>
        <v>100</v>
      </c>
      <c r="P90" s="50">
        <v>5300</v>
      </c>
      <c r="Q90" s="49"/>
      <c r="R90" s="49"/>
      <c r="S90" s="41">
        <f t="shared" si="23"/>
        <v>100</v>
      </c>
    </row>
    <row r="91" spans="1:19" x14ac:dyDescent="0.25">
      <c r="A91" s="1" t="s">
        <v>172</v>
      </c>
      <c r="B91" s="25" t="s">
        <v>173</v>
      </c>
      <c r="C91" s="48" t="s">
        <v>125</v>
      </c>
      <c r="D91" s="49"/>
      <c r="E91" s="49"/>
      <c r="F91" s="49"/>
      <c r="G91" s="49"/>
      <c r="H91" s="23">
        <v>0</v>
      </c>
      <c r="I91" s="23">
        <v>0</v>
      </c>
      <c r="J91" s="41" t="s">
        <v>290</v>
      </c>
      <c r="K91" s="23">
        <v>0</v>
      </c>
      <c r="L91" s="41" t="s">
        <v>290</v>
      </c>
      <c r="M91" s="50">
        <v>0</v>
      </c>
      <c r="N91" s="49"/>
      <c r="O91" s="41" t="s">
        <v>290</v>
      </c>
      <c r="P91" s="50">
        <f t="shared" si="19"/>
        <v>0</v>
      </c>
      <c r="Q91" s="49"/>
      <c r="R91" s="49"/>
      <c r="S91" s="41" t="s">
        <v>290</v>
      </c>
    </row>
    <row r="92" spans="1:19" x14ac:dyDescent="0.25">
      <c r="A92" s="1" t="s">
        <v>174</v>
      </c>
      <c r="B92" s="25" t="s">
        <v>127</v>
      </c>
      <c r="C92" s="48" t="s">
        <v>128</v>
      </c>
      <c r="D92" s="49"/>
      <c r="E92" s="49"/>
      <c r="F92" s="49"/>
      <c r="G92" s="49"/>
      <c r="H92" s="23">
        <v>5000</v>
      </c>
      <c r="I92" s="23">
        <v>1000</v>
      </c>
      <c r="J92" s="41">
        <f t="shared" si="20"/>
        <v>20</v>
      </c>
      <c r="K92" s="23">
        <v>1000</v>
      </c>
      <c r="L92" s="41">
        <f t="shared" si="21"/>
        <v>100</v>
      </c>
      <c r="M92" s="50">
        <v>11000</v>
      </c>
      <c r="N92" s="49"/>
      <c r="O92" s="41">
        <f t="shared" si="22"/>
        <v>1100</v>
      </c>
      <c r="P92" s="50">
        <v>11000</v>
      </c>
      <c r="Q92" s="49"/>
      <c r="R92" s="49"/>
      <c r="S92" s="41">
        <f t="shared" si="23"/>
        <v>100</v>
      </c>
    </row>
    <row r="93" spans="1:19" x14ac:dyDescent="0.25">
      <c r="A93" s="1" t="s">
        <v>175</v>
      </c>
      <c r="B93" s="1">
        <v>3238</v>
      </c>
      <c r="C93" s="48" t="s">
        <v>130</v>
      </c>
      <c r="D93" s="49"/>
      <c r="E93" s="49"/>
      <c r="F93" s="49"/>
      <c r="G93" s="49"/>
      <c r="H93" s="23">
        <v>8067.41</v>
      </c>
      <c r="I93" s="23">
        <v>0</v>
      </c>
      <c r="J93" s="41">
        <f t="shared" si="20"/>
        <v>0</v>
      </c>
      <c r="K93" s="23">
        <v>0</v>
      </c>
      <c r="L93" s="41" t="s">
        <v>290</v>
      </c>
      <c r="M93" s="50">
        <v>0</v>
      </c>
      <c r="N93" s="49"/>
      <c r="O93" s="41" t="s">
        <v>290</v>
      </c>
      <c r="P93" s="50">
        <v>0</v>
      </c>
      <c r="Q93" s="49"/>
      <c r="R93" s="49"/>
      <c r="S93" s="41" t="s">
        <v>290</v>
      </c>
    </row>
    <row r="94" spans="1:19" x14ac:dyDescent="0.25">
      <c r="A94" s="1" t="s">
        <v>176</v>
      </c>
      <c r="B94" s="25" t="s">
        <v>132</v>
      </c>
      <c r="C94" s="48" t="s">
        <v>133</v>
      </c>
      <c r="D94" s="49"/>
      <c r="E94" s="49"/>
      <c r="F94" s="49"/>
      <c r="G94" s="49"/>
      <c r="H94" s="23">
        <v>1000</v>
      </c>
      <c r="I94" s="23">
        <v>1000</v>
      </c>
      <c r="J94" s="41">
        <f t="shared" si="20"/>
        <v>100</v>
      </c>
      <c r="K94" s="23">
        <v>1000</v>
      </c>
      <c r="L94" s="41">
        <f t="shared" si="21"/>
        <v>100</v>
      </c>
      <c r="M94" s="50">
        <v>8000</v>
      </c>
      <c r="N94" s="49"/>
      <c r="O94" s="41">
        <f t="shared" si="22"/>
        <v>800</v>
      </c>
      <c r="P94" s="50">
        <v>11000</v>
      </c>
      <c r="Q94" s="49"/>
      <c r="R94" s="49"/>
      <c r="S94" s="41">
        <f t="shared" si="23"/>
        <v>137.5</v>
      </c>
    </row>
    <row r="95" spans="1:19" x14ac:dyDescent="0.25">
      <c r="A95" s="1" t="s">
        <v>177</v>
      </c>
      <c r="B95" s="25" t="s">
        <v>178</v>
      </c>
      <c r="C95" s="48" t="s">
        <v>179</v>
      </c>
      <c r="D95" s="49"/>
      <c r="E95" s="49"/>
      <c r="F95" s="49"/>
      <c r="G95" s="49"/>
      <c r="H95" s="23">
        <v>0</v>
      </c>
      <c r="I95" s="23">
        <v>200</v>
      </c>
      <c r="J95" s="41" t="s">
        <v>290</v>
      </c>
      <c r="K95" s="23">
        <v>200</v>
      </c>
      <c r="L95" s="41">
        <f t="shared" si="21"/>
        <v>100</v>
      </c>
      <c r="M95" s="50">
        <v>200</v>
      </c>
      <c r="N95" s="49"/>
      <c r="O95" s="41">
        <f t="shared" si="22"/>
        <v>100</v>
      </c>
      <c r="P95" s="50">
        <v>200</v>
      </c>
      <c r="Q95" s="49"/>
      <c r="R95" s="49"/>
      <c r="S95" s="41">
        <f t="shared" si="23"/>
        <v>100</v>
      </c>
    </row>
    <row r="96" spans="1:19" ht="16.5" customHeight="1" x14ac:dyDescent="0.25">
      <c r="A96" s="1" t="s">
        <v>150</v>
      </c>
      <c r="B96" s="1">
        <v>3291</v>
      </c>
      <c r="C96" s="48" t="s">
        <v>136</v>
      </c>
      <c r="D96" s="49"/>
      <c r="E96" s="49"/>
      <c r="F96" s="49"/>
      <c r="G96" s="49"/>
      <c r="H96" s="23">
        <v>0</v>
      </c>
      <c r="I96" s="23">
        <v>100</v>
      </c>
      <c r="J96" s="41" t="s">
        <v>290</v>
      </c>
      <c r="K96" s="23">
        <v>100</v>
      </c>
      <c r="L96" s="41">
        <f t="shared" si="21"/>
        <v>100</v>
      </c>
      <c r="M96" s="50">
        <v>100</v>
      </c>
      <c r="N96" s="49"/>
      <c r="O96" s="41">
        <f t="shared" si="22"/>
        <v>100</v>
      </c>
      <c r="P96" s="50">
        <v>100</v>
      </c>
      <c r="Q96" s="49"/>
      <c r="R96" s="49"/>
      <c r="S96" s="41">
        <f t="shared" si="23"/>
        <v>100</v>
      </c>
    </row>
    <row r="97" spans="1:19" x14ac:dyDescent="0.25">
      <c r="A97" s="1" t="s">
        <v>180</v>
      </c>
      <c r="B97" s="1">
        <v>3292</v>
      </c>
      <c r="C97" s="48" t="s">
        <v>139</v>
      </c>
      <c r="D97" s="49"/>
      <c r="E97" s="49"/>
      <c r="F97" s="49"/>
      <c r="G97" s="49"/>
      <c r="H97" s="23">
        <v>246.4</v>
      </c>
      <c r="I97" s="23">
        <v>1000</v>
      </c>
      <c r="J97" s="41">
        <f t="shared" si="20"/>
        <v>405.84415584415581</v>
      </c>
      <c r="K97" s="23">
        <v>1000</v>
      </c>
      <c r="L97" s="41">
        <f t="shared" si="21"/>
        <v>100</v>
      </c>
      <c r="M97" s="50">
        <v>1000</v>
      </c>
      <c r="N97" s="49"/>
      <c r="O97" s="41">
        <f t="shared" si="22"/>
        <v>100</v>
      </c>
      <c r="P97" s="50">
        <v>1000</v>
      </c>
      <c r="Q97" s="49"/>
      <c r="R97" s="49"/>
      <c r="S97" s="41">
        <f t="shared" si="23"/>
        <v>100</v>
      </c>
    </row>
    <row r="98" spans="1:19" x14ac:dyDescent="0.25">
      <c r="A98" s="1" t="s">
        <v>181</v>
      </c>
      <c r="B98" s="25" t="s">
        <v>182</v>
      </c>
      <c r="C98" s="48" t="s">
        <v>183</v>
      </c>
      <c r="D98" s="49"/>
      <c r="E98" s="49"/>
      <c r="F98" s="49"/>
      <c r="G98" s="49"/>
      <c r="H98" s="23">
        <v>4961.93</v>
      </c>
      <c r="I98" s="23">
        <v>5000</v>
      </c>
      <c r="J98" s="41">
        <f t="shared" si="20"/>
        <v>100.76724177890458</v>
      </c>
      <c r="K98" s="23">
        <v>5000</v>
      </c>
      <c r="L98" s="41">
        <f t="shared" si="21"/>
        <v>100</v>
      </c>
      <c r="M98" s="50">
        <v>5000</v>
      </c>
      <c r="N98" s="49"/>
      <c r="O98" s="41">
        <f t="shared" si="22"/>
        <v>100</v>
      </c>
      <c r="P98" s="50">
        <v>5000</v>
      </c>
      <c r="Q98" s="49"/>
      <c r="R98" s="49"/>
      <c r="S98" s="41">
        <f t="shared" si="23"/>
        <v>100</v>
      </c>
    </row>
    <row r="99" spans="1:19" x14ac:dyDescent="0.25">
      <c r="A99" s="38" t="s">
        <v>184</v>
      </c>
      <c r="B99" s="1">
        <v>3294</v>
      </c>
      <c r="C99" s="48" t="s">
        <v>142</v>
      </c>
      <c r="D99" s="49"/>
      <c r="E99" s="49"/>
      <c r="F99" s="49"/>
      <c r="G99" s="49"/>
      <c r="H99" s="23">
        <v>438</v>
      </c>
      <c r="I99" s="23">
        <v>1000</v>
      </c>
      <c r="J99" s="41">
        <f t="shared" si="20"/>
        <v>228.31050228310502</v>
      </c>
      <c r="K99" s="23">
        <v>1000</v>
      </c>
      <c r="L99" s="41">
        <f t="shared" si="21"/>
        <v>100</v>
      </c>
      <c r="M99" s="50">
        <v>1000</v>
      </c>
      <c r="N99" s="49"/>
      <c r="O99" s="41">
        <f t="shared" si="22"/>
        <v>100</v>
      </c>
      <c r="P99" s="50">
        <v>1000</v>
      </c>
      <c r="Q99" s="49"/>
      <c r="R99" s="49"/>
      <c r="S99" s="41">
        <f t="shared" si="23"/>
        <v>100</v>
      </c>
    </row>
    <row r="100" spans="1:19" x14ac:dyDescent="0.25">
      <c r="A100" s="1" t="s">
        <v>185</v>
      </c>
      <c r="B100" s="25" t="s">
        <v>186</v>
      </c>
      <c r="C100" s="48" t="s">
        <v>187</v>
      </c>
      <c r="D100" s="49"/>
      <c r="E100" s="49"/>
      <c r="F100" s="49"/>
      <c r="G100" s="49"/>
      <c r="H100" s="23">
        <v>6522.17</v>
      </c>
      <c r="I100" s="23">
        <v>0</v>
      </c>
      <c r="J100" s="41">
        <f t="shared" si="20"/>
        <v>0</v>
      </c>
      <c r="K100" s="23">
        <v>0</v>
      </c>
      <c r="L100" s="41" t="s">
        <v>290</v>
      </c>
      <c r="M100" s="50">
        <v>0</v>
      </c>
      <c r="N100" s="49"/>
      <c r="O100" s="41" t="s">
        <v>290</v>
      </c>
      <c r="P100" s="50">
        <v>0</v>
      </c>
      <c r="Q100" s="49"/>
      <c r="R100" s="49"/>
      <c r="S100" s="41" t="s">
        <v>290</v>
      </c>
    </row>
    <row r="101" spans="1:19" x14ac:dyDescent="0.25">
      <c r="A101" s="1" t="s">
        <v>188</v>
      </c>
      <c r="B101" s="1">
        <v>3299</v>
      </c>
      <c r="C101" s="48" t="s">
        <v>189</v>
      </c>
      <c r="D101" s="49"/>
      <c r="E101" s="49"/>
      <c r="F101" s="49"/>
      <c r="G101" s="49"/>
      <c r="H101" s="23">
        <v>2093.54</v>
      </c>
      <c r="I101" s="23">
        <v>0</v>
      </c>
      <c r="J101" s="41">
        <f t="shared" si="20"/>
        <v>0</v>
      </c>
      <c r="K101" s="23">
        <v>0</v>
      </c>
      <c r="L101" s="41" t="s">
        <v>290</v>
      </c>
      <c r="M101" s="50">
        <v>0</v>
      </c>
      <c r="N101" s="49"/>
      <c r="O101" s="41" t="s">
        <v>290</v>
      </c>
      <c r="P101" s="50">
        <v>0</v>
      </c>
      <c r="Q101" s="49"/>
      <c r="R101" s="49"/>
      <c r="S101" s="41" t="s">
        <v>290</v>
      </c>
    </row>
    <row r="102" spans="1:19" x14ac:dyDescent="0.25">
      <c r="A102" s="1" t="s">
        <v>190</v>
      </c>
      <c r="B102" s="25" t="s">
        <v>191</v>
      </c>
      <c r="C102" s="48" t="s">
        <v>192</v>
      </c>
      <c r="D102" s="49"/>
      <c r="E102" s="49"/>
      <c r="F102" s="49"/>
      <c r="G102" s="49"/>
      <c r="H102" s="23">
        <v>0</v>
      </c>
      <c r="I102" s="23">
        <v>0</v>
      </c>
      <c r="J102" s="41" t="s">
        <v>290</v>
      </c>
      <c r="K102" s="23">
        <v>0</v>
      </c>
      <c r="L102" s="41" t="s">
        <v>290</v>
      </c>
      <c r="M102" s="50">
        <v>0</v>
      </c>
      <c r="N102" s="49"/>
      <c r="O102" s="41" t="s">
        <v>290</v>
      </c>
      <c r="P102" s="50">
        <f t="shared" si="19"/>
        <v>0</v>
      </c>
      <c r="Q102" s="49"/>
      <c r="R102" s="49"/>
      <c r="S102" s="41" t="s">
        <v>290</v>
      </c>
    </row>
    <row r="103" spans="1:19" x14ac:dyDescent="0.25">
      <c r="A103" s="1" t="s">
        <v>193</v>
      </c>
      <c r="B103" s="1">
        <v>3431</v>
      </c>
      <c r="C103" s="48" t="s">
        <v>145</v>
      </c>
      <c r="D103" s="49"/>
      <c r="E103" s="49"/>
      <c r="F103" s="49"/>
      <c r="G103" s="49"/>
      <c r="H103" s="23">
        <v>333.51</v>
      </c>
      <c r="I103" s="23">
        <v>1000</v>
      </c>
      <c r="J103" s="41">
        <f t="shared" si="20"/>
        <v>299.84108422536059</v>
      </c>
      <c r="K103" s="23">
        <v>500</v>
      </c>
      <c r="L103" s="41">
        <f t="shared" si="21"/>
        <v>50</v>
      </c>
      <c r="M103" s="50">
        <v>500</v>
      </c>
      <c r="N103" s="49"/>
      <c r="O103" s="41">
        <f t="shared" si="22"/>
        <v>100</v>
      </c>
      <c r="P103" s="50">
        <v>500</v>
      </c>
      <c r="Q103" s="49"/>
      <c r="R103" s="49"/>
      <c r="S103" s="41">
        <f t="shared" si="23"/>
        <v>100</v>
      </c>
    </row>
    <row r="104" spans="1:19" x14ac:dyDescent="0.25">
      <c r="A104" s="1" t="s">
        <v>194</v>
      </c>
      <c r="B104" s="25" t="s">
        <v>195</v>
      </c>
      <c r="C104" s="48" t="s">
        <v>196</v>
      </c>
      <c r="D104" s="49"/>
      <c r="E104" s="49"/>
      <c r="F104" s="49"/>
      <c r="G104" s="49"/>
      <c r="H104" s="23">
        <v>79.17</v>
      </c>
      <c r="I104" s="23">
        <v>1700</v>
      </c>
      <c r="J104" s="41">
        <f t="shared" si="20"/>
        <v>2147.2780093469746</v>
      </c>
      <c r="K104" s="23">
        <v>1000</v>
      </c>
      <c r="L104" s="41">
        <f t="shared" si="21"/>
        <v>58.82352941176471</v>
      </c>
      <c r="M104" s="50">
        <v>1000</v>
      </c>
      <c r="N104" s="49"/>
      <c r="O104" s="41">
        <f t="shared" si="22"/>
        <v>100</v>
      </c>
      <c r="P104" s="50">
        <v>1000</v>
      </c>
      <c r="Q104" s="49"/>
      <c r="R104" s="49"/>
      <c r="S104" s="41">
        <f t="shared" si="23"/>
        <v>100</v>
      </c>
    </row>
    <row r="105" spans="1:19" x14ac:dyDescent="0.25">
      <c r="A105" s="1" t="s">
        <v>197</v>
      </c>
      <c r="B105" s="25" t="s">
        <v>198</v>
      </c>
      <c r="C105" s="48" t="s">
        <v>199</v>
      </c>
      <c r="D105" s="49"/>
      <c r="E105" s="49"/>
      <c r="F105" s="49"/>
      <c r="G105" s="49"/>
      <c r="H105" s="23">
        <v>190.86</v>
      </c>
      <c r="I105" s="23">
        <v>600</v>
      </c>
      <c r="J105" s="41">
        <f t="shared" si="20"/>
        <v>314.36655139893116</v>
      </c>
      <c r="K105" s="23">
        <v>600</v>
      </c>
      <c r="L105" s="41">
        <f t="shared" si="21"/>
        <v>100</v>
      </c>
      <c r="M105" s="50">
        <v>600</v>
      </c>
      <c r="N105" s="49"/>
      <c r="O105" s="41">
        <f t="shared" si="22"/>
        <v>100</v>
      </c>
      <c r="P105" s="50">
        <v>600</v>
      </c>
      <c r="Q105" s="49"/>
      <c r="R105" s="49"/>
      <c r="S105" s="41">
        <f t="shared" si="23"/>
        <v>100</v>
      </c>
    </row>
    <row r="106" spans="1:19" x14ac:dyDescent="0.25">
      <c r="A106" s="1" t="s">
        <v>200</v>
      </c>
      <c r="B106" s="1">
        <v>3811</v>
      </c>
      <c r="C106" s="48" t="s">
        <v>61</v>
      </c>
      <c r="D106" s="49"/>
      <c r="E106" s="49"/>
      <c r="F106" s="49"/>
      <c r="G106" s="49"/>
      <c r="H106" s="23">
        <v>0</v>
      </c>
      <c r="I106" s="23">
        <v>0</v>
      </c>
      <c r="J106" s="41" t="s">
        <v>290</v>
      </c>
      <c r="K106" s="23">
        <v>0</v>
      </c>
      <c r="L106" s="41" t="s">
        <v>290</v>
      </c>
      <c r="M106" s="50">
        <v>0</v>
      </c>
      <c r="N106" s="49"/>
      <c r="O106" s="41" t="s">
        <v>290</v>
      </c>
      <c r="P106" s="50">
        <v>0</v>
      </c>
      <c r="Q106" s="49"/>
      <c r="R106" s="49"/>
      <c r="S106" s="41" t="s">
        <v>290</v>
      </c>
    </row>
    <row r="107" spans="1:19" ht="15" customHeight="1" x14ac:dyDescent="0.25">
      <c r="A107" s="1" t="s">
        <v>150</v>
      </c>
      <c r="B107" s="1">
        <v>3835</v>
      </c>
      <c r="C107" s="48" t="s">
        <v>201</v>
      </c>
      <c r="D107" s="49"/>
      <c r="E107" s="49"/>
      <c r="F107" s="49"/>
      <c r="G107" s="49"/>
      <c r="H107" s="23">
        <v>0</v>
      </c>
      <c r="I107" s="23">
        <v>0</v>
      </c>
      <c r="J107" s="41" t="s">
        <v>290</v>
      </c>
      <c r="K107" s="23">
        <v>0</v>
      </c>
      <c r="L107" s="41" t="s">
        <v>290</v>
      </c>
      <c r="M107" s="50">
        <v>0</v>
      </c>
      <c r="N107" s="49"/>
      <c r="O107" s="41" t="s">
        <v>290</v>
      </c>
      <c r="P107" s="50">
        <f>K107+M107</f>
        <v>0</v>
      </c>
      <c r="Q107" s="49"/>
      <c r="R107" s="49"/>
      <c r="S107" s="41" t="s">
        <v>290</v>
      </c>
    </row>
    <row r="108" spans="1:19" ht="15" customHeight="1" x14ac:dyDescent="0.25">
      <c r="A108" s="1" t="s">
        <v>202</v>
      </c>
      <c r="B108" s="1">
        <v>5443</v>
      </c>
      <c r="C108" s="48" t="s">
        <v>203</v>
      </c>
      <c r="D108" s="49"/>
      <c r="E108" s="49"/>
      <c r="F108" s="49"/>
      <c r="G108" s="49"/>
      <c r="H108" s="23">
        <v>64200</v>
      </c>
      <c r="I108" s="23">
        <v>30000</v>
      </c>
      <c r="J108" s="41">
        <f t="shared" si="20"/>
        <v>46.728971962616825</v>
      </c>
      <c r="K108" s="23">
        <v>0</v>
      </c>
      <c r="L108" s="41">
        <f t="shared" si="21"/>
        <v>0</v>
      </c>
      <c r="M108" s="50">
        <v>0</v>
      </c>
      <c r="N108" s="49"/>
      <c r="O108" s="41" t="s">
        <v>290</v>
      </c>
      <c r="P108" s="50">
        <v>0</v>
      </c>
      <c r="Q108" s="49"/>
      <c r="R108" s="49"/>
      <c r="S108" s="41" t="s">
        <v>290</v>
      </c>
    </row>
    <row r="109" spans="1:19" ht="15" customHeight="1" x14ac:dyDescent="0.25">
      <c r="A109" s="18" t="s">
        <v>21</v>
      </c>
      <c r="B109" s="24" t="s">
        <v>42</v>
      </c>
      <c r="C109" s="53" t="s">
        <v>43</v>
      </c>
      <c r="D109" s="49"/>
      <c r="E109" s="49"/>
      <c r="F109" s="49"/>
      <c r="G109" s="49"/>
      <c r="H109" s="20">
        <f>H116+H119+H120+H121+H128+H131+H132+H129+H110+H111+H113+H117+H118+H123+H125+H124+H126+H112+H114+H115+H130+H122</f>
        <v>173918.83</v>
      </c>
      <c r="I109" s="20">
        <f>I116+I119+I120+I121+I128+I131+I132+I129+I110+I111+I113+I117+I118+I123+I125+I124+I126+I112+I114+I115+I130+I122+I127</f>
        <v>175100</v>
      </c>
      <c r="J109" s="20">
        <f>I109/H109*100</f>
        <v>100.67915015297655</v>
      </c>
      <c r="K109" s="20">
        <f>K116+K119+K120+K121+K128+K131+K132+K129+K110+K111+K113+K117+K118+K123+K125+K124+K126+K112+K114+K115+K130+K122+K127</f>
        <v>104400</v>
      </c>
      <c r="L109" s="20">
        <f>K109/I109*100</f>
        <v>59.623072529982871</v>
      </c>
      <c r="M109" s="54">
        <f>M110+M111+M113+M116+M117+M118+M119+M120+M121+M123+M128+M129+M131+M132+M125+M124+M126+M112+M114+M115+M130+M122+M127</f>
        <v>113400</v>
      </c>
      <c r="N109" s="49"/>
      <c r="O109" s="20">
        <f>M109/K109*100</f>
        <v>108.62068965517241</v>
      </c>
      <c r="P109" s="54">
        <f>P116+P119+P120+P121+P128+P131+P132+P129+P110+P111+P113+P117+P118+P123+P125+P124+P126+P112+P114+P115+P130+P122+P127</f>
        <v>123400</v>
      </c>
      <c r="Q109" s="49"/>
      <c r="R109" s="49"/>
      <c r="S109" s="20">
        <f>P109/M109*100</f>
        <v>108.81834215167549</v>
      </c>
    </row>
    <row r="110" spans="1:19" x14ac:dyDescent="0.25">
      <c r="A110" s="1" t="s">
        <v>204</v>
      </c>
      <c r="B110" s="1">
        <v>3111</v>
      </c>
      <c r="C110" s="48" t="s">
        <v>89</v>
      </c>
      <c r="D110" s="52"/>
      <c r="E110" s="52"/>
      <c r="F110" s="52"/>
      <c r="G110" s="52"/>
      <c r="H110" s="23">
        <v>30773.18</v>
      </c>
      <c r="I110" s="23">
        <v>0</v>
      </c>
      <c r="J110" s="41">
        <f t="shared" si="20"/>
        <v>0</v>
      </c>
      <c r="K110" s="23">
        <v>0</v>
      </c>
      <c r="L110" s="41" t="s">
        <v>290</v>
      </c>
      <c r="M110" s="50">
        <v>0</v>
      </c>
      <c r="N110" s="52"/>
      <c r="O110" s="41" t="s">
        <v>290</v>
      </c>
      <c r="P110" s="50">
        <v>0</v>
      </c>
      <c r="Q110" s="52"/>
      <c r="R110" s="52"/>
      <c r="S110" s="41" t="s">
        <v>290</v>
      </c>
    </row>
    <row r="111" spans="1:19" x14ac:dyDescent="0.25">
      <c r="A111" s="1" t="s">
        <v>205</v>
      </c>
      <c r="B111" s="1">
        <v>3121</v>
      </c>
      <c r="C111" s="48" t="s">
        <v>92</v>
      </c>
      <c r="D111" s="49"/>
      <c r="E111" s="49"/>
      <c r="F111" s="49"/>
      <c r="G111" s="49"/>
      <c r="H111" s="23">
        <v>24412.37</v>
      </c>
      <c r="I111" s="23">
        <v>25000</v>
      </c>
      <c r="J111" s="41">
        <f t="shared" si="20"/>
        <v>102.40709935168113</v>
      </c>
      <c r="K111" s="23">
        <v>10000</v>
      </c>
      <c r="L111" s="41">
        <f t="shared" ref="L111:L132" si="24">K111/I111*100</f>
        <v>40</v>
      </c>
      <c r="M111" s="50">
        <v>10000</v>
      </c>
      <c r="N111" s="49"/>
      <c r="O111" s="41">
        <f t="shared" ref="O111:O128" si="25">M111/K111*100</f>
        <v>100</v>
      </c>
      <c r="P111" s="50">
        <v>10000</v>
      </c>
      <c r="Q111" s="52"/>
      <c r="R111" s="52"/>
      <c r="S111" s="41">
        <f t="shared" ref="S111:S128" si="26">P111/M111*100</f>
        <v>100</v>
      </c>
    </row>
    <row r="112" spans="1:19" x14ac:dyDescent="0.25">
      <c r="A112" s="38" t="s">
        <v>206</v>
      </c>
      <c r="B112" s="1">
        <v>3132</v>
      </c>
      <c r="C112" s="48" t="s">
        <v>95</v>
      </c>
      <c r="D112" s="49"/>
      <c r="E112" s="49"/>
      <c r="F112" s="49"/>
      <c r="G112" s="49"/>
      <c r="H112" s="23">
        <v>5077.83</v>
      </c>
      <c r="I112" s="23">
        <v>0</v>
      </c>
      <c r="J112" s="41">
        <f t="shared" si="20"/>
        <v>0</v>
      </c>
      <c r="K112" s="23">
        <v>0</v>
      </c>
      <c r="L112" s="41" t="s">
        <v>290</v>
      </c>
      <c r="M112" s="50">
        <v>0</v>
      </c>
      <c r="N112" s="49"/>
      <c r="O112" s="41" t="s">
        <v>290</v>
      </c>
      <c r="P112" s="50">
        <v>0</v>
      </c>
      <c r="Q112" s="52"/>
      <c r="R112" s="52"/>
      <c r="S112" s="41" t="s">
        <v>290</v>
      </c>
    </row>
    <row r="113" spans="1:23" x14ac:dyDescent="0.25">
      <c r="A113" s="1" t="s">
        <v>207</v>
      </c>
      <c r="B113" s="1">
        <v>3211</v>
      </c>
      <c r="C113" s="48" t="s">
        <v>154</v>
      </c>
      <c r="D113" s="49"/>
      <c r="E113" s="49"/>
      <c r="F113" s="49"/>
      <c r="G113" s="49"/>
      <c r="H113" s="23">
        <v>0</v>
      </c>
      <c r="I113" s="23">
        <v>0</v>
      </c>
      <c r="J113" s="41" t="s">
        <v>290</v>
      </c>
      <c r="K113" s="23">
        <v>0</v>
      </c>
      <c r="L113" s="41" t="s">
        <v>290</v>
      </c>
      <c r="M113" s="50">
        <v>0</v>
      </c>
      <c r="N113" s="49"/>
      <c r="O113" s="41" t="s">
        <v>290</v>
      </c>
      <c r="P113" s="50">
        <f t="shared" ref="P113:P118" si="27">K113+M113</f>
        <v>0</v>
      </c>
      <c r="Q113" s="52"/>
      <c r="R113" s="52"/>
      <c r="S113" s="41" t="s">
        <v>290</v>
      </c>
    </row>
    <row r="114" spans="1:23" x14ac:dyDescent="0.25">
      <c r="A114" s="38" t="s">
        <v>208</v>
      </c>
      <c r="B114" s="1">
        <v>3213</v>
      </c>
      <c r="C114" s="48" t="s">
        <v>101</v>
      </c>
      <c r="D114" s="49"/>
      <c r="E114" s="49"/>
      <c r="F114" s="49"/>
      <c r="G114" s="49"/>
      <c r="H114" s="23">
        <v>0</v>
      </c>
      <c r="I114" s="23">
        <v>3000</v>
      </c>
      <c r="J114" s="41" t="s">
        <v>290</v>
      </c>
      <c r="K114" s="23">
        <v>0</v>
      </c>
      <c r="L114" s="41">
        <f t="shared" si="24"/>
        <v>0</v>
      </c>
      <c r="M114" s="50">
        <v>0</v>
      </c>
      <c r="N114" s="49"/>
      <c r="O114" s="41" t="s">
        <v>290</v>
      </c>
      <c r="P114" s="50">
        <f t="shared" si="27"/>
        <v>0</v>
      </c>
      <c r="Q114" s="49"/>
      <c r="R114" s="49"/>
      <c r="S114" s="41" t="s">
        <v>290</v>
      </c>
    </row>
    <row r="115" spans="1:23" x14ac:dyDescent="0.25">
      <c r="A115" s="38" t="s">
        <v>209</v>
      </c>
      <c r="B115" s="1">
        <v>3221</v>
      </c>
      <c r="C115" s="48" t="s">
        <v>104</v>
      </c>
      <c r="D115" s="49"/>
      <c r="E115" s="49"/>
      <c r="F115" s="49"/>
      <c r="G115" s="49"/>
      <c r="H115" s="23">
        <v>0</v>
      </c>
      <c r="I115" s="23">
        <v>4000</v>
      </c>
      <c r="J115" s="41" t="s">
        <v>290</v>
      </c>
      <c r="K115" s="23">
        <v>4000</v>
      </c>
      <c r="L115" s="41">
        <f t="shared" si="24"/>
        <v>100</v>
      </c>
      <c r="M115" s="50">
        <v>4000</v>
      </c>
      <c r="N115" s="49"/>
      <c r="O115" s="41">
        <f t="shared" si="25"/>
        <v>100</v>
      </c>
      <c r="P115" s="50">
        <v>5000</v>
      </c>
      <c r="Q115" s="49"/>
      <c r="R115" s="49"/>
      <c r="S115" s="41">
        <f t="shared" si="26"/>
        <v>125</v>
      </c>
    </row>
    <row r="116" spans="1:23" x14ac:dyDescent="0.25">
      <c r="A116" s="1" t="s">
        <v>210</v>
      </c>
      <c r="B116" s="25" t="s">
        <v>106</v>
      </c>
      <c r="C116" s="48" t="s">
        <v>107</v>
      </c>
      <c r="D116" s="48"/>
      <c r="E116" s="48"/>
      <c r="F116" s="48"/>
      <c r="G116" s="48"/>
      <c r="H116" s="23">
        <v>0</v>
      </c>
      <c r="I116" s="23">
        <v>6000</v>
      </c>
      <c r="J116" s="41" t="s">
        <v>290</v>
      </c>
      <c r="K116" s="23">
        <v>2000</v>
      </c>
      <c r="L116" s="41">
        <f t="shared" si="24"/>
        <v>33.333333333333329</v>
      </c>
      <c r="M116" s="50">
        <v>3000</v>
      </c>
      <c r="N116" s="50"/>
      <c r="O116" s="41">
        <f t="shared" si="25"/>
        <v>150</v>
      </c>
      <c r="P116" s="50">
        <v>4000</v>
      </c>
      <c r="Q116" s="50"/>
      <c r="R116" s="50"/>
      <c r="S116" s="41">
        <f t="shared" si="26"/>
        <v>133.33333333333331</v>
      </c>
    </row>
    <row r="117" spans="1:23" ht="15.75" customHeight="1" x14ac:dyDescent="0.25">
      <c r="A117" s="1"/>
      <c r="B117" s="1">
        <v>3223</v>
      </c>
      <c r="C117" s="48" t="s">
        <v>110</v>
      </c>
      <c r="D117" s="49"/>
      <c r="E117" s="49"/>
      <c r="F117" s="49"/>
      <c r="G117" s="49"/>
      <c r="H117" s="23">
        <v>0</v>
      </c>
      <c r="I117" s="23">
        <v>0</v>
      </c>
      <c r="J117" s="41" t="s">
        <v>290</v>
      </c>
      <c r="K117" s="23">
        <v>0</v>
      </c>
      <c r="L117" s="41" t="s">
        <v>290</v>
      </c>
      <c r="M117" s="50">
        <v>0</v>
      </c>
      <c r="N117" s="49"/>
      <c r="O117" s="41" t="s">
        <v>290</v>
      </c>
      <c r="P117" s="50">
        <f t="shared" si="27"/>
        <v>0</v>
      </c>
      <c r="Q117" s="49"/>
      <c r="R117" s="49"/>
      <c r="S117" s="41" t="s">
        <v>290</v>
      </c>
    </row>
    <row r="118" spans="1:23" x14ac:dyDescent="0.25">
      <c r="A118" s="1" t="s">
        <v>211</v>
      </c>
      <c r="B118" s="1">
        <v>3231</v>
      </c>
      <c r="C118" s="48" t="s">
        <v>115</v>
      </c>
      <c r="D118" s="49"/>
      <c r="E118" s="49"/>
      <c r="F118" s="49"/>
      <c r="G118" s="49"/>
      <c r="H118" s="23">
        <v>0</v>
      </c>
      <c r="I118" s="23">
        <v>0</v>
      </c>
      <c r="J118" s="41" t="s">
        <v>290</v>
      </c>
      <c r="K118" s="23">
        <v>0</v>
      </c>
      <c r="L118" s="41" t="s">
        <v>290</v>
      </c>
      <c r="M118" s="50">
        <v>0</v>
      </c>
      <c r="N118" s="49"/>
      <c r="O118" s="41" t="s">
        <v>290</v>
      </c>
      <c r="P118" s="50">
        <f t="shared" si="27"/>
        <v>0</v>
      </c>
      <c r="Q118" s="49"/>
      <c r="R118" s="49"/>
      <c r="S118" s="41" t="s">
        <v>290</v>
      </c>
    </row>
    <row r="119" spans="1:23" x14ac:dyDescent="0.25">
      <c r="A119" s="1" t="s">
        <v>212</v>
      </c>
      <c r="B119" s="25" t="s">
        <v>170</v>
      </c>
      <c r="C119" s="48" t="s">
        <v>117</v>
      </c>
      <c r="D119" s="49"/>
      <c r="E119" s="49"/>
      <c r="F119" s="49"/>
      <c r="G119" s="49"/>
      <c r="H119" s="23">
        <v>15257.24</v>
      </c>
      <c r="I119" s="23">
        <v>7000</v>
      </c>
      <c r="J119" s="41">
        <f t="shared" si="20"/>
        <v>45.879857693789965</v>
      </c>
      <c r="K119" s="23">
        <v>9500</v>
      </c>
      <c r="L119" s="41">
        <f t="shared" si="24"/>
        <v>135.71428571428572</v>
      </c>
      <c r="M119" s="50">
        <v>9500</v>
      </c>
      <c r="N119" s="49"/>
      <c r="O119" s="41">
        <f t="shared" si="25"/>
        <v>100</v>
      </c>
      <c r="P119" s="50">
        <v>9500</v>
      </c>
      <c r="Q119" s="49"/>
      <c r="R119" s="49"/>
      <c r="S119" s="41">
        <f t="shared" si="26"/>
        <v>100</v>
      </c>
    </row>
    <row r="120" spans="1:23" ht="14.25" customHeight="1" x14ac:dyDescent="0.25">
      <c r="A120" s="1" t="s">
        <v>213</v>
      </c>
      <c r="B120" s="25" t="s">
        <v>119</v>
      </c>
      <c r="C120" s="48" t="s">
        <v>120</v>
      </c>
      <c r="D120" s="49"/>
      <c r="E120" s="49"/>
      <c r="F120" s="49"/>
      <c r="G120" s="49"/>
      <c r="H120" s="23">
        <v>1275.6600000000001</v>
      </c>
      <c r="I120" s="23">
        <v>1400</v>
      </c>
      <c r="J120" s="41">
        <f t="shared" si="20"/>
        <v>109.74711129924901</v>
      </c>
      <c r="K120" s="23">
        <v>1400</v>
      </c>
      <c r="L120" s="41">
        <f t="shared" si="24"/>
        <v>100</v>
      </c>
      <c r="M120" s="50">
        <v>2400</v>
      </c>
      <c r="N120" s="49"/>
      <c r="O120" s="41">
        <f t="shared" si="25"/>
        <v>171.42857142857142</v>
      </c>
      <c r="P120" s="50">
        <v>2400</v>
      </c>
      <c r="Q120" s="49"/>
      <c r="R120" s="49"/>
      <c r="S120" s="41">
        <f t="shared" si="26"/>
        <v>100</v>
      </c>
      <c r="W120" s="39"/>
    </row>
    <row r="121" spans="1:23" x14ac:dyDescent="0.25">
      <c r="A121" s="1" t="s">
        <v>214</v>
      </c>
      <c r="B121" s="25" t="s">
        <v>122</v>
      </c>
      <c r="C121" s="48" t="s">
        <v>123</v>
      </c>
      <c r="D121" s="49"/>
      <c r="E121" s="49"/>
      <c r="F121" s="49"/>
      <c r="G121" s="49"/>
      <c r="H121" s="23">
        <v>0</v>
      </c>
      <c r="I121" s="23">
        <v>5300</v>
      </c>
      <c r="J121" s="41" t="s">
        <v>290</v>
      </c>
      <c r="K121" s="23">
        <v>28500</v>
      </c>
      <c r="L121" s="41">
        <f t="shared" si="24"/>
        <v>537.7358490566038</v>
      </c>
      <c r="M121" s="50">
        <v>28500</v>
      </c>
      <c r="N121" s="49"/>
      <c r="O121" s="41">
        <f t="shared" si="25"/>
        <v>100</v>
      </c>
      <c r="P121" s="50">
        <v>28500</v>
      </c>
      <c r="Q121" s="49"/>
      <c r="R121" s="49"/>
      <c r="S121" s="41">
        <f t="shared" si="26"/>
        <v>100</v>
      </c>
    </row>
    <row r="122" spans="1:23" x14ac:dyDescent="0.25">
      <c r="A122" s="1"/>
      <c r="B122" s="1">
        <v>3238</v>
      </c>
      <c r="C122" s="48" t="s">
        <v>130</v>
      </c>
      <c r="D122" s="49"/>
      <c r="E122" s="49"/>
      <c r="F122" s="49"/>
      <c r="G122" s="49"/>
      <c r="H122" s="23">
        <v>0</v>
      </c>
      <c r="I122" s="23">
        <v>8700</v>
      </c>
      <c r="J122" s="41" t="s">
        <v>290</v>
      </c>
      <c r="K122" s="23">
        <v>5000</v>
      </c>
      <c r="L122" s="41">
        <f t="shared" si="24"/>
        <v>57.47126436781609</v>
      </c>
      <c r="M122" s="50">
        <v>5000</v>
      </c>
      <c r="N122" s="49"/>
      <c r="O122" s="41">
        <f t="shared" si="25"/>
        <v>100</v>
      </c>
      <c r="P122" s="50">
        <v>5000</v>
      </c>
      <c r="Q122" s="49"/>
      <c r="R122" s="49"/>
      <c r="S122" s="41">
        <f t="shared" si="26"/>
        <v>100</v>
      </c>
    </row>
    <row r="123" spans="1:23" ht="15.75" customHeight="1" x14ac:dyDescent="0.25">
      <c r="A123" s="1" t="s">
        <v>215</v>
      </c>
      <c r="B123" s="1">
        <v>3237</v>
      </c>
      <c r="C123" s="48" t="s">
        <v>128</v>
      </c>
      <c r="D123" s="49"/>
      <c r="E123" s="49"/>
      <c r="F123" s="49"/>
      <c r="G123" s="49"/>
      <c r="H123" s="23">
        <v>8000</v>
      </c>
      <c r="I123" s="23">
        <v>18000</v>
      </c>
      <c r="J123" s="41">
        <f t="shared" si="20"/>
        <v>225</v>
      </c>
      <c r="K123" s="23">
        <v>18000</v>
      </c>
      <c r="L123" s="41">
        <f t="shared" si="24"/>
        <v>100</v>
      </c>
      <c r="M123" s="50">
        <v>23000</v>
      </c>
      <c r="N123" s="49"/>
      <c r="O123" s="41">
        <f t="shared" si="25"/>
        <v>127.77777777777777</v>
      </c>
      <c r="P123" s="50">
        <v>28000</v>
      </c>
      <c r="Q123" s="49"/>
      <c r="R123" s="49"/>
      <c r="S123" s="41">
        <f t="shared" si="26"/>
        <v>121.73913043478262</v>
      </c>
    </row>
    <row r="124" spans="1:23" x14ac:dyDescent="0.25">
      <c r="A124" s="1" t="s">
        <v>216</v>
      </c>
      <c r="B124" s="1">
        <v>3239</v>
      </c>
      <c r="C124" s="48" t="s">
        <v>133</v>
      </c>
      <c r="D124" s="49"/>
      <c r="E124" s="49"/>
      <c r="F124" s="49"/>
      <c r="G124" s="49"/>
      <c r="H124" s="23">
        <v>20000</v>
      </c>
      <c r="I124" s="23">
        <v>17000</v>
      </c>
      <c r="J124" s="41">
        <f t="shared" si="20"/>
        <v>85</v>
      </c>
      <c r="K124" s="23">
        <v>10000</v>
      </c>
      <c r="L124" s="41">
        <f t="shared" si="24"/>
        <v>58.82352941176471</v>
      </c>
      <c r="M124" s="50">
        <v>12000</v>
      </c>
      <c r="N124" s="49"/>
      <c r="O124" s="41">
        <f t="shared" si="25"/>
        <v>120</v>
      </c>
      <c r="P124" s="50">
        <v>15000</v>
      </c>
      <c r="Q124" s="49"/>
      <c r="R124" s="49"/>
      <c r="S124" s="41">
        <f t="shared" si="26"/>
        <v>125</v>
      </c>
    </row>
    <row r="125" spans="1:23" ht="15.75" customHeight="1" x14ac:dyDescent="0.25">
      <c r="A125" s="1" t="s">
        <v>217</v>
      </c>
      <c r="B125" s="1">
        <v>3292</v>
      </c>
      <c r="C125" s="48" t="s">
        <v>139</v>
      </c>
      <c r="D125" s="49"/>
      <c r="E125" s="49"/>
      <c r="F125" s="49"/>
      <c r="G125" s="49"/>
      <c r="H125" s="23">
        <v>0</v>
      </c>
      <c r="I125" s="23">
        <v>0</v>
      </c>
      <c r="J125" s="41" t="s">
        <v>290</v>
      </c>
      <c r="K125" s="23">
        <v>0</v>
      </c>
      <c r="L125" s="41" t="s">
        <v>290</v>
      </c>
      <c r="M125" s="50">
        <v>0</v>
      </c>
      <c r="N125" s="49"/>
      <c r="O125" s="41" t="s">
        <v>290</v>
      </c>
      <c r="P125" s="50">
        <f>K125+M125</f>
        <v>0</v>
      </c>
      <c r="Q125" s="49"/>
      <c r="R125" s="49"/>
      <c r="S125" s="41" t="s">
        <v>290</v>
      </c>
    </row>
    <row r="126" spans="1:23" x14ac:dyDescent="0.25">
      <c r="A126" s="38" t="s">
        <v>218</v>
      </c>
      <c r="B126" s="1">
        <v>3293</v>
      </c>
      <c r="C126" s="48" t="s">
        <v>183</v>
      </c>
      <c r="D126" s="49"/>
      <c r="E126" s="49"/>
      <c r="F126" s="49"/>
      <c r="G126" s="49"/>
      <c r="H126" s="23">
        <v>5000</v>
      </c>
      <c r="I126" s="23">
        <v>5000</v>
      </c>
      <c r="J126" s="41">
        <f t="shared" si="20"/>
        <v>100</v>
      </c>
      <c r="K126" s="23">
        <v>5000</v>
      </c>
      <c r="L126" s="41">
        <f t="shared" si="24"/>
        <v>100</v>
      </c>
      <c r="M126" s="50">
        <v>5000</v>
      </c>
      <c r="N126" s="49"/>
      <c r="O126" s="41">
        <f t="shared" si="25"/>
        <v>100</v>
      </c>
      <c r="P126" s="50">
        <v>5000</v>
      </c>
      <c r="Q126" s="49"/>
      <c r="R126" s="49"/>
      <c r="S126" s="41">
        <f t="shared" si="26"/>
        <v>100</v>
      </c>
    </row>
    <row r="127" spans="1:23" x14ac:dyDescent="0.25">
      <c r="A127" s="38"/>
      <c r="B127" s="1">
        <v>3295</v>
      </c>
      <c r="C127" s="48" t="s">
        <v>187</v>
      </c>
      <c r="D127" s="49"/>
      <c r="E127" s="49"/>
      <c r="F127" s="49"/>
      <c r="G127" s="49"/>
      <c r="H127" s="23">
        <v>0</v>
      </c>
      <c r="I127" s="23">
        <v>7200</v>
      </c>
      <c r="J127" s="41" t="s">
        <v>290</v>
      </c>
      <c r="K127" s="23">
        <v>1000</v>
      </c>
      <c r="L127" s="41">
        <f t="shared" si="24"/>
        <v>13.888888888888889</v>
      </c>
      <c r="M127" s="50">
        <v>1000</v>
      </c>
      <c r="N127" s="49"/>
      <c r="O127" s="41">
        <f t="shared" si="25"/>
        <v>100</v>
      </c>
      <c r="P127" s="50">
        <v>1000</v>
      </c>
      <c r="Q127" s="49"/>
      <c r="R127" s="49"/>
      <c r="S127" s="41">
        <f t="shared" si="26"/>
        <v>100</v>
      </c>
    </row>
    <row r="128" spans="1:23" x14ac:dyDescent="0.25">
      <c r="A128" s="1" t="s">
        <v>219</v>
      </c>
      <c r="B128" s="25" t="s">
        <v>220</v>
      </c>
      <c r="C128" s="48" t="s">
        <v>189</v>
      </c>
      <c r="D128" s="49"/>
      <c r="E128" s="49"/>
      <c r="F128" s="49"/>
      <c r="G128" s="49"/>
      <c r="H128" s="23">
        <v>5000</v>
      </c>
      <c r="I128" s="23">
        <v>9000</v>
      </c>
      <c r="J128" s="41">
        <f t="shared" si="20"/>
        <v>180</v>
      </c>
      <c r="K128" s="23">
        <v>10000</v>
      </c>
      <c r="L128" s="41">
        <f t="shared" si="24"/>
        <v>111.11111111111111</v>
      </c>
      <c r="M128" s="50">
        <v>10000</v>
      </c>
      <c r="N128" s="49"/>
      <c r="O128" s="41">
        <f t="shared" si="25"/>
        <v>100</v>
      </c>
      <c r="P128" s="50">
        <v>10000</v>
      </c>
      <c r="Q128" s="49"/>
      <c r="R128" s="49"/>
      <c r="S128" s="41">
        <f t="shared" si="26"/>
        <v>100</v>
      </c>
    </row>
    <row r="129" spans="1:19" x14ac:dyDescent="0.25">
      <c r="A129" s="1" t="s">
        <v>221</v>
      </c>
      <c r="B129" s="1">
        <v>3423</v>
      </c>
      <c r="C129" s="48" t="s">
        <v>192</v>
      </c>
      <c r="D129" s="49"/>
      <c r="E129" s="49"/>
      <c r="F129" s="49"/>
      <c r="G129" s="49"/>
      <c r="H129" s="23">
        <v>9166.75</v>
      </c>
      <c r="I129" s="23">
        <v>2500</v>
      </c>
      <c r="J129" s="41">
        <f t="shared" si="20"/>
        <v>27.272479341096901</v>
      </c>
      <c r="K129" s="23">
        <v>0</v>
      </c>
      <c r="L129" s="41">
        <f t="shared" si="24"/>
        <v>0</v>
      </c>
      <c r="M129" s="50">
        <v>0</v>
      </c>
      <c r="N129" s="49"/>
      <c r="O129" s="41" t="s">
        <v>290</v>
      </c>
      <c r="P129" s="50">
        <v>0</v>
      </c>
      <c r="Q129" s="49"/>
      <c r="R129" s="49"/>
      <c r="S129" s="41" t="s">
        <v>290</v>
      </c>
    </row>
    <row r="130" spans="1:19" x14ac:dyDescent="0.25">
      <c r="A130" s="1"/>
      <c r="B130" s="1">
        <v>3811</v>
      </c>
      <c r="C130" s="48" t="s">
        <v>61</v>
      </c>
      <c r="D130" s="49"/>
      <c r="E130" s="49"/>
      <c r="F130" s="49"/>
      <c r="G130" s="49"/>
      <c r="H130" s="23">
        <v>0</v>
      </c>
      <c r="I130" s="23">
        <v>0</v>
      </c>
      <c r="J130" s="41" t="s">
        <v>290</v>
      </c>
      <c r="K130" s="23">
        <v>0</v>
      </c>
      <c r="L130" s="41" t="s">
        <v>290</v>
      </c>
      <c r="M130" s="50">
        <v>0</v>
      </c>
      <c r="N130" s="49"/>
      <c r="O130" s="41" t="s">
        <v>290</v>
      </c>
      <c r="P130" s="50">
        <v>0</v>
      </c>
      <c r="Q130" s="49"/>
      <c r="R130" s="49"/>
      <c r="S130" s="41" t="s">
        <v>290</v>
      </c>
    </row>
    <row r="131" spans="1:19" x14ac:dyDescent="0.25">
      <c r="A131" s="1" t="s">
        <v>222</v>
      </c>
      <c r="B131" s="1">
        <v>3835</v>
      </c>
      <c r="C131" s="48" t="s">
        <v>201</v>
      </c>
      <c r="D131" s="49"/>
      <c r="E131" s="49"/>
      <c r="F131" s="49"/>
      <c r="G131" s="49"/>
      <c r="H131" s="23">
        <v>0</v>
      </c>
      <c r="I131" s="23">
        <v>0</v>
      </c>
      <c r="J131" s="41" t="s">
        <v>290</v>
      </c>
      <c r="K131" s="23">
        <v>0</v>
      </c>
      <c r="L131" s="41" t="s">
        <v>290</v>
      </c>
      <c r="M131" s="50">
        <v>0</v>
      </c>
      <c r="N131" s="49"/>
      <c r="O131" s="41" t="s">
        <v>290</v>
      </c>
      <c r="P131" s="50">
        <v>0</v>
      </c>
      <c r="Q131" s="49"/>
      <c r="R131" s="49"/>
      <c r="S131" s="41" t="s">
        <v>290</v>
      </c>
    </row>
    <row r="132" spans="1:19" x14ac:dyDescent="0.25">
      <c r="A132" s="1" t="s">
        <v>223</v>
      </c>
      <c r="B132" s="1">
        <v>5443</v>
      </c>
      <c r="C132" s="48" t="s">
        <v>203</v>
      </c>
      <c r="D132" s="49"/>
      <c r="E132" s="49"/>
      <c r="F132" s="49"/>
      <c r="G132" s="49"/>
      <c r="H132" s="23">
        <v>49955.8</v>
      </c>
      <c r="I132" s="23">
        <v>56000</v>
      </c>
      <c r="J132" s="41">
        <f t="shared" si="20"/>
        <v>112.09909560051084</v>
      </c>
      <c r="K132" s="23">
        <v>0</v>
      </c>
      <c r="L132" s="41">
        <f t="shared" si="24"/>
        <v>0</v>
      </c>
      <c r="M132" s="50">
        <v>0</v>
      </c>
      <c r="N132" s="49"/>
      <c r="O132" s="41" t="s">
        <v>290</v>
      </c>
      <c r="P132" s="50">
        <v>0</v>
      </c>
      <c r="Q132" s="49"/>
      <c r="R132" s="49"/>
      <c r="S132" s="41" t="s">
        <v>290</v>
      </c>
    </row>
    <row r="133" spans="1:19" x14ac:dyDescent="0.25">
      <c r="A133" s="18" t="s">
        <v>21</v>
      </c>
      <c r="B133" s="19" t="s">
        <v>224</v>
      </c>
      <c r="C133" s="53" t="s">
        <v>225</v>
      </c>
      <c r="D133" s="49"/>
      <c r="E133" s="49"/>
      <c r="F133" s="49"/>
      <c r="G133" s="49"/>
      <c r="H133" s="20">
        <f>H134+H135</f>
        <v>0</v>
      </c>
      <c r="I133" s="20">
        <f>I134+I135</f>
        <v>0</v>
      </c>
      <c r="J133" s="43" t="s">
        <v>290</v>
      </c>
      <c r="K133" s="20">
        <f>K134+K135</f>
        <v>0</v>
      </c>
      <c r="L133" s="43" t="s">
        <v>290</v>
      </c>
      <c r="M133" s="54">
        <f>M134+M135</f>
        <v>0</v>
      </c>
      <c r="N133" s="49"/>
      <c r="O133" s="43" t="s">
        <v>290</v>
      </c>
      <c r="P133" s="54">
        <f>P134+P135</f>
        <v>0</v>
      </c>
      <c r="Q133" s="49"/>
      <c r="R133" s="49"/>
      <c r="S133" s="43" t="s">
        <v>290</v>
      </c>
    </row>
    <row r="134" spans="1:19" x14ac:dyDescent="0.25">
      <c r="A134" s="1"/>
      <c r="B134" s="1">
        <v>3237</v>
      </c>
      <c r="C134" s="48" t="s">
        <v>128</v>
      </c>
      <c r="D134" s="49"/>
      <c r="E134" s="49"/>
      <c r="F134" s="49"/>
      <c r="G134" s="49"/>
      <c r="H134" s="23">
        <v>0</v>
      </c>
      <c r="I134" s="23">
        <v>0</v>
      </c>
      <c r="J134" s="41" t="s">
        <v>290</v>
      </c>
      <c r="K134" s="23">
        <v>0</v>
      </c>
      <c r="L134" s="41" t="s">
        <v>290</v>
      </c>
      <c r="M134" s="50">
        <v>0</v>
      </c>
      <c r="N134" s="49"/>
      <c r="O134" s="41" t="s">
        <v>290</v>
      </c>
      <c r="P134" s="50">
        <f>K134+M134</f>
        <v>0</v>
      </c>
      <c r="Q134" s="49"/>
      <c r="R134" s="49"/>
      <c r="S134" s="41" t="s">
        <v>290</v>
      </c>
    </row>
    <row r="135" spans="1:19" x14ac:dyDescent="0.25">
      <c r="A135" s="1" t="s">
        <v>226</v>
      </c>
      <c r="B135" s="1">
        <v>3811</v>
      </c>
      <c r="C135" s="48" t="s">
        <v>61</v>
      </c>
      <c r="D135" s="49"/>
      <c r="E135" s="49"/>
      <c r="F135" s="49"/>
      <c r="G135" s="49"/>
      <c r="H135" s="23">
        <v>0</v>
      </c>
      <c r="I135" s="23">
        <v>0</v>
      </c>
      <c r="J135" s="41" t="s">
        <v>290</v>
      </c>
      <c r="K135" s="23">
        <v>0</v>
      </c>
      <c r="L135" s="41" t="s">
        <v>290</v>
      </c>
      <c r="M135" s="50">
        <v>0</v>
      </c>
      <c r="N135" s="49"/>
      <c r="O135" s="41" t="s">
        <v>290</v>
      </c>
      <c r="P135" s="50">
        <f>K135+M135</f>
        <v>0</v>
      </c>
      <c r="Q135" s="49"/>
      <c r="R135" s="49"/>
      <c r="S135" s="41" t="s">
        <v>290</v>
      </c>
    </row>
    <row r="136" spans="1:19" x14ac:dyDescent="0.25">
      <c r="A136" s="32" t="s">
        <v>82</v>
      </c>
      <c r="B136" s="33" t="s">
        <v>227</v>
      </c>
      <c r="C136" s="55" t="s">
        <v>228</v>
      </c>
      <c r="D136" s="49"/>
      <c r="E136" s="49"/>
      <c r="F136" s="49"/>
      <c r="G136" s="49"/>
      <c r="H136" s="34">
        <f>H137+H146+H155+H164+H167+H172</f>
        <v>804748.29</v>
      </c>
      <c r="I136" s="34">
        <f>I137+I146+I155+I164+I167+I172</f>
        <v>898000</v>
      </c>
      <c r="J136" s="34">
        <f>I136/H136*100</f>
        <v>111.5876866293186</v>
      </c>
      <c r="K136" s="34">
        <f>K137+K146+K155+K164+K167+K172</f>
        <v>821000</v>
      </c>
      <c r="L136" s="34">
        <f>K136/I136*100</f>
        <v>91.425389755011139</v>
      </c>
      <c r="M136" s="56">
        <f>M137+M146+M155+M164+M173+M167</f>
        <v>961000</v>
      </c>
      <c r="N136" s="49"/>
      <c r="O136" s="34">
        <f>M136/K136*100</f>
        <v>117.05237515225335</v>
      </c>
      <c r="P136" s="56">
        <f>P137+P146+P155+P164+P167+P172</f>
        <v>991400</v>
      </c>
      <c r="Q136" s="49"/>
      <c r="R136" s="49"/>
      <c r="S136" s="34">
        <f>P136/M136*100</f>
        <v>103.16337148803329</v>
      </c>
    </row>
    <row r="137" spans="1:19" x14ac:dyDescent="0.25">
      <c r="A137" s="18" t="s">
        <v>21</v>
      </c>
      <c r="B137" s="24" t="s">
        <v>85</v>
      </c>
      <c r="C137" s="53" t="s">
        <v>86</v>
      </c>
      <c r="D137" s="49"/>
      <c r="E137" s="49"/>
      <c r="F137" s="49"/>
      <c r="G137" s="49"/>
      <c r="H137" s="20">
        <f>H138+H139+H140+H141+H142+H143+H144+H145</f>
        <v>532153.87</v>
      </c>
      <c r="I137" s="20">
        <f>I138+I139+I140+I141+I142+I143+I144+I145</f>
        <v>688000</v>
      </c>
      <c r="J137" s="20">
        <f>I137/H137*100</f>
        <v>129.28591499296996</v>
      </c>
      <c r="K137" s="20">
        <f>K138+K139+K140+K141+K142+K143+K144+K145</f>
        <v>710000</v>
      </c>
      <c r="L137" s="20">
        <f>K137/I137*100</f>
        <v>103.19767441860466</v>
      </c>
      <c r="M137" s="54">
        <f>M138+M139+M140+M141+M142+M143+M144+M145</f>
        <v>830000</v>
      </c>
      <c r="N137" s="49"/>
      <c r="O137" s="20">
        <f>M137/K137*100</f>
        <v>116.90140845070422</v>
      </c>
      <c r="P137" s="54">
        <f>P138+P139+P140+P141+P142+P143+P144+P145</f>
        <v>850400</v>
      </c>
      <c r="Q137" s="49"/>
      <c r="R137" s="49"/>
      <c r="S137" s="20">
        <f>P137/M137*100</f>
        <v>102.4578313253012</v>
      </c>
    </row>
    <row r="138" spans="1:19" x14ac:dyDescent="0.25">
      <c r="A138" s="1" t="s">
        <v>229</v>
      </c>
      <c r="B138" s="25" t="s">
        <v>153</v>
      </c>
      <c r="C138" s="48" t="s">
        <v>154</v>
      </c>
      <c r="D138" s="49"/>
      <c r="E138" s="49"/>
      <c r="F138" s="49"/>
      <c r="G138" s="49"/>
      <c r="H138" s="23">
        <v>0</v>
      </c>
      <c r="I138" s="23">
        <v>74000</v>
      </c>
      <c r="J138" s="41" t="s">
        <v>290</v>
      </c>
      <c r="K138" s="23">
        <v>52000</v>
      </c>
      <c r="L138" s="23">
        <f t="shared" ref="L138:L145" si="28">K138/I138*100</f>
        <v>70.270270270270274</v>
      </c>
      <c r="M138" s="50">
        <v>60000</v>
      </c>
      <c r="N138" s="49"/>
      <c r="O138" s="41">
        <f t="shared" ref="O138:O144" si="29">M138/K138*100</f>
        <v>115.38461538461537</v>
      </c>
      <c r="P138" s="50">
        <v>60000</v>
      </c>
      <c r="Q138" s="49"/>
      <c r="R138" s="49"/>
      <c r="S138" s="41">
        <f t="shared" ref="S138:S144" si="30">P138/M138*100</f>
        <v>100</v>
      </c>
    </row>
    <row r="139" spans="1:19" x14ac:dyDescent="0.25">
      <c r="A139" s="1" t="s">
        <v>230</v>
      </c>
      <c r="B139" s="25" t="s">
        <v>114</v>
      </c>
      <c r="C139" s="48" t="s">
        <v>231</v>
      </c>
      <c r="D139" s="49"/>
      <c r="E139" s="49"/>
      <c r="F139" s="49"/>
      <c r="G139" s="49"/>
      <c r="H139" s="23">
        <v>28677.3</v>
      </c>
      <c r="I139" s="23">
        <v>45000</v>
      </c>
      <c r="J139" s="41">
        <f t="shared" ref="J139:J144" si="31">I139/H139*100</f>
        <v>156.91853835612139</v>
      </c>
      <c r="K139" s="23">
        <v>70000</v>
      </c>
      <c r="L139" s="23">
        <f t="shared" si="28"/>
        <v>155.55555555555557</v>
      </c>
      <c r="M139" s="50">
        <v>70000</v>
      </c>
      <c r="N139" s="49"/>
      <c r="O139" s="41">
        <f t="shared" si="29"/>
        <v>100</v>
      </c>
      <c r="P139" s="50">
        <v>70000</v>
      </c>
      <c r="Q139" s="49"/>
      <c r="R139" s="49"/>
      <c r="S139" s="41">
        <f t="shared" si="30"/>
        <v>100</v>
      </c>
    </row>
    <row r="140" spans="1:19" x14ac:dyDescent="0.25">
      <c r="A140" s="1" t="s">
        <v>232</v>
      </c>
      <c r="B140" s="25" t="s">
        <v>233</v>
      </c>
      <c r="C140" s="48" t="s">
        <v>234</v>
      </c>
      <c r="D140" s="49"/>
      <c r="E140" s="49"/>
      <c r="F140" s="49"/>
      <c r="G140" s="49"/>
      <c r="H140" s="23">
        <v>26543.23</v>
      </c>
      <c r="I140" s="23">
        <v>36000</v>
      </c>
      <c r="J140" s="41">
        <f t="shared" si="31"/>
        <v>135.62780415194382</v>
      </c>
      <c r="K140" s="23">
        <v>40000</v>
      </c>
      <c r="L140" s="23">
        <f t="shared" si="28"/>
        <v>111.11111111111111</v>
      </c>
      <c r="M140" s="50">
        <v>50000</v>
      </c>
      <c r="N140" s="49"/>
      <c r="O140" s="41">
        <f t="shared" si="29"/>
        <v>125</v>
      </c>
      <c r="P140" s="50">
        <v>50000</v>
      </c>
      <c r="Q140" s="49"/>
      <c r="R140" s="49"/>
      <c r="S140" s="41">
        <f t="shared" si="30"/>
        <v>100</v>
      </c>
    </row>
    <row r="141" spans="1:19" x14ac:dyDescent="0.25">
      <c r="A141" s="1" t="s">
        <v>235</v>
      </c>
      <c r="B141" s="25" t="s">
        <v>122</v>
      </c>
      <c r="C141" s="48" t="s">
        <v>123</v>
      </c>
      <c r="D141" s="49"/>
      <c r="E141" s="49"/>
      <c r="F141" s="49"/>
      <c r="G141" s="49"/>
      <c r="H141" s="23">
        <v>39317.730000000003</v>
      </c>
      <c r="I141" s="23">
        <v>30000</v>
      </c>
      <c r="J141" s="41">
        <f t="shared" si="31"/>
        <v>76.301454839839423</v>
      </c>
      <c r="K141" s="23">
        <v>40000</v>
      </c>
      <c r="L141" s="23">
        <f t="shared" si="28"/>
        <v>133.33333333333331</v>
      </c>
      <c r="M141" s="50">
        <v>50000</v>
      </c>
      <c r="N141" s="49"/>
      <c r="O141" s="41">
        <f t="shared" si="29"/>
        <v>125</v>
      </c>
      <c r="P141" s="50">
        <v>50000</v>
      </c>
      <c r="Q141" s="49"/>
      <c r="R141" s="49"/>
      <c r="S141" s="41">
        <f t="shared" si="30"/>
        <v>100</v>
      </c>
    </row>
    <row r="142" spans="1:19" x14ac:dyDescent="0.25">
      <c r="A142" s="1" t="s">
        <v>236</v>
      </c>
      <c r="B142" s="25" t="s">
        <v>127</v>
      </c>
      <c r="C142" s="48" t="s">
        <v>128</v>
      </c>
      <c r="D142" s="49"/>
      <c r="E142" s="49"/>
      <c r="F142" s="49"/>
      <c r="G142" s="49"/>
      <c r="H142" s="23">
        <v>329216.18</v>
      </c>
      <c r="I142" s="23">
        <v>387000</v>
      </c>
      <c r="J142" s="41">
        <f t="shared" si="31"/>
        <v>117.55193806088147</v>
      </c>
      <c r="K142" s="23">
        <v>400000</v>
      </c>
      <c r="L142" s="23">
        <f t="shared" si="28"/>
        <v>103.35917312661498</v>
      </c>
      <c r="M142" s="50">
        <v>480000</v>
      </c>
      <c r="N142" s="49"/>
      <c r="O142" s="41">
        <f t="shared" si="29"/>
        <v>120</v>
      </c>
      <c r="P142" s="50">
        <v>500400</v>
      </c>
      <c r="Q142" s="49"/>
      <c r="R142" s="49"/>
      <c r="S142" s="41">
        <f t="shared" si="30"/>
        <v>104.25</v>
      </c>
    </row>
    <row r="143" spans="1:19" x14ac:dyDescent="0.25">
      <c r="A143" s="1" t="s">
        <v>237</v>
      </c>
      <c r="B143" s="25" t="s">
        <v>129</v>
      </c>
      <c r="C143" s="48" t="s">
        <v>130</v>
      </c>
      <c r="D143" s="49"/>
      <c r="E143" s="49"/>
      <c r="F143" s="49"/>
      <c r="G143" s="49"/>
      <c r="H143" s="23">
        <v>0</v>
      </c>
      <c r="I143" s="23">
        <v>0</v>
      </c>
      <c r="J143" s="41" t="s">
        <v>290</v>
      </c>
      <c r="K143" s="23">
        <v>0</v>
      </c>
      <c r="L143" s="41" t="s">
        <v>290</v>
      </c>
      <c r="M143" s="50">
        <v>0</v>
      </c>
      <c r="N143" s="49"/>
      <c r="O143" s="41" t="s">
        <v>290</v>
      </c>
      <c r="P143" s="50">
        <f t="shared" ref="P143" si="32">K143+M143</f>
        <v>0</v>
      </c>
      <c r="Q143" s="49"/>
      <c r="R143" s="49"/>
      <c r="S143" s="41" t="s">
        <v>290</v>
      </c>
    </row>
    <row r="144" spans="1:19" x14ac:dyDescent="0.25">
      <c r="A144" s="1" t="s">
        <v>238</v>
      </c>
      <c r="B144" s="25" t="s">
        <v>132</v>
      </c>
      <c r="C144" s="48" t="s">
        <v>133</v>
      </c>
      <c r="D144" s="49"/>
      <c r="E144" s="49"/>
      <c r="F144" s="49"/>
      <c r="G144" s="49"/>
      <c r="H144" s="23">
        <v>108399.43</v>
      </c>
      <c r="I144" s="23">
        <v>115000</v>
      </c>
      <c r="J144" s="41">
        <f t="shared" si="31"/>
        <v>106.08911873429594</v>
      </c>
      <c r="K144" s="23">
        <v>108000</v>
      </c>
      <c r="L144" s="23">
        <f t="shared" si="28"/>
        <v>93.913043478260875</v>
      </c>
      <c r="M144" s="50">
        <v>120000</v>
      </c>
      <c r="N144" s="49"/>
      <c r="O144" s="41">
        <f t="shared" si="29"/>
        <v>111.11111111111111</v>
      </c>
      <c r="P144" s="50">
        <v>120000</v>
      </c>
      <c r="Q144" s="49"/>
      <c r="R144" s="49"/>
      <c r="S144" s="41">
        <f t="shared" si="30"/>
        <v>100</v>
      </c>
    </row>
    <row r="145" spans="1:19" x14ac:dyDescent="0.25">
      <c r="A145" s="1"/>
      <c r="B145" s="1">
        <v>3239</v>
      </c>
      <c r="C145" s="48" t="s">
        <v>139</v>
      </c>
      <c r="D145" s="49"/>
      <c r="E145" s="49"/>
      <c r="F145" s="49"/>
      <c r="G145" s="49"/>
      <c r="H145" s="23">
        <v>0</v>
      </c>
      <c r="I145" s="23">
        <v>1000</v>
      </c>
      <c r="J145" s="41" t="s">
        <v>290</v>
      </c>
      <c r="K145" s="23">
        <v>0</v>
      </c>
      <c r="L145" s="23">
        <f t="shared" si="28"/>
        <v>0</v>
      </c>
      <c r="M145" s="50">
        <v>0</v>
      </c>
      <c r="N145" s="49"/>
      <c r="O145" s="41" t="s">
        <v>290</v>
      </c>
      <c r="P145" s="50">
        <v>0</v>
      </c>
      <c r="Q145" s="49"/>
      <c r="R145" s="49"/>
      <c r="S145" s="41" t="s">
        <v>290</v>
      </c>
    </row>
    <row r="146" spans="1:19" x14ac:dyDescent="0.25">
      <c r="A146" s="18" t="s">
        <v>21</v>
      </c>
      <c r="B146" s="24" t="s">
        <v>28</v>
      </c>
      <c r="C146" s="53" t="s">
        <v>29</v>
      </c>
      <c r="D146" s="49"/>
      <c r="E146" s="49"/>
      <c r="F146" s="49"/>
      <c r="G146" s="49"/>
      <c r="H146" s="20">
        <f>H151+H148+H149+H150+H147+H152+H154+H153</f>
        <v>79500</v>
      </c>
      <c r="I146" s="20">
        <f>I151+I148+I149+I150+I147+I152+I154+I153</f>
        <v>113000</v>
      </c>
      <c r="J146" s="20">
        <f>I146/H146*100</f>
        <v>142.13836477987419</v>
      </c>
      <c r="K146" s="20">
        <f>K151+K148+K149+K150+K147+K152+K154+K153</f>
        <v>49000</v>
      </c>
      <c r="L146" s="20">
        <f>K146/I146*100</f>
        <v>43.362831858407077</v>
      </c>
      <c r="M146" s="54">
        <f>M148+M151+M150+M149+M147+M152+M154+M153</f>
        <v>59000</v>
      </c>
      <c r="N146" s="49"/>
      <c r="O146" s="20">
        <f>M146/K146*100</f>
        <v>120.40816326530613</v>
      </c>
      <c r="P146" s="54">
        <f>P148+P151+P150+P149+P147+P152+P154+P153</f>
        <v>59000</v>
      </c>
      <c r="Q146" s="54"/>
      <c r="R146" s="54"/>
      <c r="S146" s="20">
        <f>P146/M146*100</f>
        <v>100</v>
      </c>
    </row>
    <row r="147" spans="1:19" x14ac:dyDescent="0.25">
      <c r="A147" s="1" t="s">
        <v>239</v>
      </c>
      <c r="B147" s="1">
        <v>3211</v>
      </c>
      <c r="C147" s="48" t="s">
        <v>154</v>
      </c>
      <c r="D147" s="52"/>
      <c r="E147" s="52"/>
      <c r="F147" s="52"/>
      <c r="G147" s="52"/>
      <c r="H147" s="23">
        <v>2000</v>
      </c>
      <c r="I147" s="23">
        <v>15000</v>
      </c>
      <c r="J147" s="41">
        <f t="shared" ref="J147:J162" si="33">I147/H147*100</f>
        <v>750</v>
      </c>
      <c r="K147" s="23">
        <v>5000</v>
      </c>
      <c r="L147" s="23">
        <f>K147/I147*100</f>
        <v>33.333333333333329</v>
      </c>
      <c r="M147" s="50">
        <v>5000</v>
      </c>
      <c r="N147" s="52"/>
      <c r="O147" s="23">
        <f>M147/K147*100</f>
        <v>100</v>
      </c>
      <c r="P147" s="50">
        <v>5000</v>
      </c>
      <c r="Q147" s="59"/>
      <c r="R147" s="59"/>
      <c r="S147" s="41">
        <f>P147/M147*100</f>
        <v>100</v>
      </c>
    </row>
    <row r="148" spans="1:19" x14ac:dyDescent="0.25">
      <c r="A148" s="35" t="s">
        <v>240</v>
      </c>
      <c r="B148" s="1">
        <v>3231</v>
      </c>
      <c r="C148" s="48" t="s">
        <v>231</v>
      </c>
      <c r="D148" s="49"/>
      <c r="E148" s="49"/>
      <c r="F148" s="49"/>
      <c r="G148" s="49"/>
      <c r="H148" s="23">
        <v>7500</v>
      </c>
      <c r="I148" s="23">
        <v>7000</v>
      </c>
      <c r="J148" s="41">
        <f t="shared" si="33"/>
        <v>93.333333333333329</v>
      </c>
      <c r="K148" s="23">
        <v>7000</v>
      </c>
      <c r="L148" s="23">
        <f t="shared" ref="L148:L151" si="34">K148/I148*100</f>
        <v>100</v>
      </c>
      <c r="M148" s="50">
        <v>7000</v>
      </c>
      <c r="N148" s="52"/>
      <c r="O148" s="23">
        <f t="shared" ref="O148:O151" si="35">M148/K148*100</f>
        <v>100</v>
      </c>
      <c r="P148" s="50">
        <v>7000</v>
      </c>
      <c r="Q148" s="59"/>
      <c r="R148" s="59"/>
      <c r="S148" s="41">
        <f t="shared" ref="S148:S151" si="36">P148/M148*100</f>
        <v>100</v>
      </c>
    </row>
    <row r="149" spans="1:19" x14ac:dyDescent="0.25">
      <c r="A149" s="35" t="s">
        <v>241</v>
      </c>
      <c r="B149" s="1">
        <v>3233</v>
      </c>
      <c r="C149" s="48" t="s">
        <v>234</v>
      </c>
      <c r="D149" s="49"/>
      <c r="E149" s="49"/>
      <c r="F149" s="49"/>
      <c r="G149" s="49"/>
      <c r="H149" s="23">
        <v>0</v>
      </c>
      <c r="I149" s="23">
        <v>20000</v>
      </c>
      <c r="J149" s="41" t="s">
        <v>290</v>
      </c>
      <c r="K149" s="23">
        <v>2000</v>
      </c>
      <c r="L149" s="23">
        <f t="shared" si="34"/>
        <v>10</v>
      </c>
      <c r="M149" s="50">
        <v>2000</v>
      </c>
      <c r="N149" s="49"/>
      <c r="O149" s="23">
        <f t="shared" si="35"/>
        <v>100</v>
      </c>
      <c r="P149" s="50">
        <v>2000</v>
      </c>
      <c r="Q149" s="58"/>
      <c r="R149" s="58"/>
      <c r="S149" s="41">
        <f t="shared" si="36"/>
        <v>100</v>
      </c>
    </row>
    <row r="150" spans="1:19" x14ac:dyDescent="0.25">
      <c r="A150" s="35" t="s">
        <v>242</v>
      </c>
      <c r="B150" s="1">
        <v>3235</v>
      </c>
      <c r="C150" s="48" t="s">
        <v>123</v>
      </c>
      <c r="D150" s="49"/>
      <c r="E150" s="49"/>
      <c r="F150" s="49"/>
      <c r="G150" s="49"/>
      <c r="H150" s="23">
        <v>0</v>
      </c>
      <c r="I150" s="23">
        <v>15000</v>
      </c>
      <c r="J150" s="41" t="s">
        <v>290</v>
      </c>
      <c r="K150" s="23">
        <v>5000</v>
      </c>
      <c r="L150" s="23">
        <f t="shared" si="34"/>
        <v>33.333333333333329</v>
      </c>
      <c r="M150" s="50">
        <v>5000</v>
      </c>
      <c r="N150" s="49"/>
      <c r="O150" s="23">
        <f t="shared" si="35"/>
        <v>100</v>
      </c>
      <c r="P150" s="50">
        <v>5000</v>
      </c>
      <c r="Q150" s="58"/>
      <c r="R150" s="58"/>
      <c r="S150" s="41">
        <f t="shared" si="36"/>
        <v>100</v>
      </c>
    </row>
    <row r="151" spans="1:19" x14ac:dyDescent="0.25">
      <c r="A151" s="1" t="s">
        <v>243</v>
      </c>
      <c r="B151" s="25" t="s">
        <v>127</v>
      </c>
      <c r="C151" s="48" t="s">
        <v>128</v>
      </c>
      <c r="D151" s="49"/>
      <c r="E151" s="49"/>
      <c r="F151" s="49"/>
      <c r="G151" s="49"/>
      <c r="H151" s="23">
        <v>50000</v>
      </c>
      <c r="I151" s="23">
        <v>56000</v>
      </c>
      <c r="J151" s="41">
        <f t="shared" si="33"/>
        <v>112.00000000000001</v>
      </c>
      <c r="K151" s="23">
        <v>30000</v>
      </c>
      <c r="L151" s="23">
        <f t="shared" si="34"/>
        <v>53.571428571428569</v>
      </c>
      <c r="M151" s="50">
        <v>40000</v>
      </c>
      <c r="N151" s="49"/>
      <c r="O151" s="23">
        <f t="shared" si="35"/>
        <v>133.33333333333331</v>
      </c>
      <c r="P151" s="50">
        <v>40000</v>
      </c>
      <c r="Q151" s="49"/>
      <c r="R151" s="49"/>
      <c r="S151" s="41">
        <f t="shared" si="36"/>
        <v>100</v>
      </c>
    </row>
    <row r="152" spans="1:19" x14ac:dyDescent="0.25">
      <c r="A152" s="1" t="s">
        <v>244</v>
      </c>
      <c r="B152" s="1">
        <v>3239</v>
      </c>
      <c r="C152" s="51" t="s">
        <v>133</v>
      </c>
      <c r="D152" s="51"/>
      <c r="E152" s="51"/>
      <c r="F152" s="51"/>
      <c r="G152" s="51"/>
      <c r="H152" s="23">
        <v>20000</v>
      </c>
      <c r="I152" s="23">
        <v>0</v>
      </c>
      <c r="J152" s="41">
        <f t="shared" si="33"/>
        <v>0</v>
      </c>
      <c r="K152" s="23">
        <v>0</v>
      </c>
      <c r="L152" s="41" t="s">
        <v>290</v>
      </c>
      <c r="M152" s="50">
        <v>0</v>
      </c>
      <c r="N152" s="49"/>
      <c r="O152" s="41" t="s">
        <v>290</v>
      </c>
      <c r="P152" s="50">
        <v>0</v>
      </c>
      <c r="Q152" s="49"/>
      <c r="R152" s="49"/>
      <c r="S152" s="41" t="s">
        <v>290</v>
      </c>
    </row>
    <row r="153" spans="1:19" x14ac:dyDescent="0.25">
      <c r="A153" s="1"/>
      <c r="B153" s="1">
        <v>3292</v>
      </c>
      <c r="C153" s="51" t="s">
        <v>139</v>
      </c>
      <c r="D153" s="49"/>
      <c r="E153" s="49"/>
      <c r="F153" s="49"/>
      <c r="G153" s="49"/>
      <c r="H153" s="23">
        <v>0</v>
      </c>
      <c r="I153" s="23">
        <v>0</v>
      </c>
      <c r="J153" s="41" t="s">
        <v>290</v>
      </c>
      <c r="K153" s="23">
        <v>0</v>
      </c>
      <c r="L153" s="41" t="s">
        <v>290</v>
      </c>
      <c r="M153" s="50">
        <v>0</v>
      </c>
      <c r="N153" s="49"/>
      <c r="O153" s="41" t="s">
        <v>290</v>
      </c>
      <c r="P153" s="50">
        <f t="shared" ref="P153" si="37">K153+M153</f>
        <v>0</v>
      </c>
      <c r="Q153" s="49"/>
      <c r="R153" s="49"/>
      <c r="S153" s="41" t="s">
        <v>290</v>
      </c>
    </row>
    <row r="154" spans="1:19" x14ac:dyDescent="0.25">
      <c r="A154" s="1"/>
      <c r="B154" s="1">
        <v>3811</v>
      </c>
      <c r="C154" s="51" t="s">
        <v>61</v>
      </c>
      <c r="D154" s="49"/>
      <c r="E154" s="49"/>
      <c r="F154" s="49"/>
      <c r="G154" s="49"/>
      <c r="H154" s="23">
        <v>0</v>
      </c>
      <c r="I154" s="23">
        <v>0</v>
      </c>
      <c r="J154" s="41" t="s">
        <v>290</v>
      </c>
      <c r="K154" s="23">
        <v>0</v>
      </c>
      <c r="L154" s="41" t="s">
        <v>290</v>
      </c>
      <c r="M154" s="50">
        <v>0</v>
      </c>
      <c r="N154" s="49"/>
      <c r="O154" s="41" t="s">
        <v>290</v>
      </c>
      <c r="P154" s="50">
        <v>0</v>
      </c>
      <c r="Q154" s="49"/>
      <c r="R154" s="49"/>
      <c r="S154" s="41" t="s">
        <v>290</v>
      </c>
    </row>
    <row r="155" spans="1:19" x14ac:dyDescent="0.25">
      <c r="A155" s="18" t="s">
        <v>21</v>
      </c>
      <c r="B155" s="24" t="s">
        <v>42</v>
      </c>
      <c r="C155" s="53" t="s">
        <v>43</v>
      </c>
      <c r="D155" s="49"/>
      <c r="E155" s="49"/>
      <c r="F155" s="49"/>
      <c r="G155" s="49"/>
      <c r="H155" s="20">
        <f>H158+H157+H160+H159+H163+H156+H162+H161</f>
        <v>159094.41999999998</v>
      </c>
      <c r="I155" s="20">
        <f>I158+I157+I160+I159+I163+I156+I162+I161</f>
        <v>82000</v>
      </c>
      <c r="J155" s="43">
        <f>I155/H155*100</f>
        <v>51.541719690734602</v>
      </c>
      <c r="K155" s="20">
        <f>K158+K157+K160+K159+K163+K156+K162+K161</f>
        <v>57000</v>
      </c>
      <c r="L155" s="20">
        <f>K155/I155*100</f>
        <v>69.512195121951208</v>
      </c>
      <c r="M155" s="54">
        <f>M158+M157+M160+M159+M163+M156+M162+M161</f>
        <v>67000</v>
      </c>
      <c r="N155" s="49"/>
      <c r="O155" s="20">
        <f>M155/K155*100</f>
        <v>117.54385964912282</v>
      </c>
      <c r="P155" s="54">
        <f>P158+P157+P160+P159+P163+P156+P162+P161</f>
        <v>77000</v>
      </c>
      <c r="Q155" s="49"/>
      <c r="R155" s="49"/>
      <c r="S155" s="20">
        <f>P155/M155*100</f>
        <v>114.92537313432835</v>
      </c>
    </row>
    <row r="156" spans="1:19" x14ac:dyDescent="0.25">
      <c r="A156" s="1" t="s">
        <v>245</v>
      </c>
      <c r="B156" s="1">
        <v>3211</v>
      </c>
      <c r="C156" s="48" t="s">
        <v>154</v>
      </c>
      <c r="D156" s="52"/>
      <c r="E156" s="52"/>
      <c r="F156" s="52"/>
      <c r="G156" s="52"/>
      <c r="H156" s="23">
        <v>12048</v>
      </c>
      <c r="I156" s="23">
        <v>2000</v>
      </c>
      <c r="J156" s="23">
        <f t="shared" si="33"/>
        <v>16.600265604249667</v>
      </c>
      <c r="K156" s="23">
        <v>0</v>
      </c>
      <c r="L156" s="41">
        <f t="shared" ref="L156:L159" si="38">K156/I156*100</f>
        <v>0</v>
      </c>
      <c r="M156" s="50">
        <v>0</v>
      </c>
      <c r="N156" s="52"/>
      <c r="O156" s="41" t="s">
        <v>290</v>
      </c>
      <c r="P156" s="50">
        <v>0</v>
      </c>
      <c r="Q156" s="52"/>
      <c r="R156" s="52"/>
      <c r="S156" s="41" t="s">
        <v>290</v>
      </c>
    </row>
    <row r="157" spans="1:19" x14ac:dyDescent="0.25">
      <c r="A157" s="38" t="s">
        <v>246</v>
      </c>
      <c r="B157" s="1">
        <v>3231</v>
      </c>
      <c r="C157" s="48" t="s">
        <v>115</v>
      </c>
      <c r="D157" s="52"/>
      <c r="E157" s="52"/>
      <c r="F157" s="52"/>
      <c r="G157" s="52"/>
      <c r="H157" s="23">
        <v>7642.47</v>
      </c>
      <c r="I157" s="23">
        <v>1000</v>
      </c>
      <c r="J157" s="23">
        <f t="shared" si="33"/>
        <v>13.084774948413274</v>
      </c>
      <c r="K157" s="23">
        <v>2000</v>
      </c>
      <c r="L157" s="41">
        <f t="shared" si="38"/>
        <v>200</v>
      </c>
      <c r="M157" s="50">
        <v>2000</v>
      </c>
      <c r="N157" s="52"/>
      <c r="O157" s="41">
        <f t="shared" ref="O157:O162" si="39">M157/K157*100</f>
        <v>100</v>
      </c>
      <c r="P157" s="50">
        <v>2000</v>
      </c>
      <c r="Q157" s="52"/>
      <c r="R157" s="52"/>
      <c r="S157" s="41">
        <f t="shared" ref="S157:S162" si="40">P157/M157*100</f>
        <v>100</v>
      </c>
    </row>
    <row r="158" spans="1:19" x14ac:dyDescent="0.25">
      <c r="A158" s="1" t="s">
        <v>247</v>
      </c>
      <c r="B158" s="25" t="s">
        <v>233</v>
      </c>
      <c r="C158" s="48" t="s">
        <v>234</v>
      </c>
      <c r="D158" s="49"/>
      <c r="E158" s="49"/>
      <c r="F158" s="49"/>
      <c r="G158" s="49"/>
      <c r="H158" s="23">
        <v>2084.3200000000002</v>
      </c>
      <c r="I158" s="23">
        <v>1000</v>
      </c>
      <c r="J158" s="23">
        <f t="shared" si="33"/>
        <v>47.977277961157597</v>
      </c>
      <c r="K158" s="23">
        <v>2000</v>
      </c>
      <c r="L158" s="41">
        <f t="shared" si="38"/>
        <v>200</v>
      </c>
      <c r="M158" s="50">
        <v>2000</v>
      </c>
      <c r="N158" s="49"/>
      <c r="O158" s="41">
        <f t="shared" si="39"/>
        <v>100</v>
      </c>
      <c r="P158" s="50">
        <v>2000</v>
      </c>
      <c r="Q158" s="49"/>
      <c r="R158" s="49"/>
      <c r="S158" s="41">
        <f t="shared" si="40"/>
        <v>100</v>
      </c>
    </row>
    <row r="159" spans="1:19" x14ac:dyDescent="0.25">
      <c r="A159" s="38" t="s">
        <v>248</v>
      </c>
      <c r="B159" s="1">
        <v>3235</v>
      </c>
      <c r="C159" s="48" t="s">
        <v>123</v>
      </c>
      <c r="D159" s="49"/>
      <c r="E159" s="49"/>
      <c r="F159" s="49"/>
      <c r="G159" s="49"/>
      <c r="H159" s="23">
        <v>11310.32</v>
      </c>
      <c r="I159" s="23">
        <v>2000</v>
      </c>
      <c r="J159" s="23">
        <f t="shared" si="33"/>
        <v>17.682965645534342</v>
      </c>
      <c r="K159" s="23">
        <v>2000</v>
      </c>
      <c r="L159" s="41">
        <f t="shared" si="38"/>
        <v>100</v>
      </c>
      <c r="M159" s="50">
        <v>2000</v>
      </c>
      <c r="N159" s="49"/>
      <c r="O159" s="41">
        <f t="shared" si="39"/>
        <v>100</v>
      </c>
      <c r="P159" s="50">
        <v>2000</v>
      </c>
      <c r="Q159" s="49"/>
      <c r="R159" s="49"/>
      <c r="S159" s="41">
        <f t="shared" si="40"/>
        <v>100</v>
      </c>
    </row>
    <row r="160" spans="1:19" x14ac:dyDescent="0.25">
      <c r="A160" s="1" t="s">
        <v>249</v>
      </c>
      <c r="B160" s="1">
        <v>3237</v>
      </c>
      <c r="C160" s="48" t="s">
        <v>128</v>
      </c>
      <c r="D160" s="49"/>
      <c r="E160" s="49"/>
      <c r="F160" s="49"/>
      <c r="G160" s="49"/>
      <c r="H160" s="23">
        <v>94906.7</v>
      </c>
      <c r="I160" s="23">
        <v>65000</v>
      </c>
      <c r="J160" s="23">
        <f t="shared" si="33"/>
        <v>68.48831536656526</v>
      </c>
      <c r="K160" s="23">
        <v>36000</v>
      </c>
      <c r="L160" s="41">
        <f t="shared" ref="L160:L162" si="41">K160/I160*100</f>
        <v>55.384615384615387</v>
      </c>
      <c r="M160" s="50">
        <v>41000</v>
      </c>
      <c r="N160" s="49"/>
      <c r="O160" s="41">
        <f t="shared" si="39"/>
        <v>113.88888888888889</v>
      </c>
      <c r="P160" s="50">
        <v>46000</v>
      </c>
      <c r="Q160" s="49"/>
      <c r="R160" s="49"/>
      <c r="S160" s="41">
        <f t="shared" si="40"/>
        <v>112.19512195121952</v>
      </c>
    </row>
    <row r="161" spans="1:19" x14ac:dyDescent="0.25">
      <c r="A161" s="1"/>
      <c r="B161" s="1">
        <v>3292</v>
      </c>
      <c r="C161" s="48" t="s">
        <v>139</v>
      </c>
      <c r="D161" s="49"/>
      <c r="E161" s="49"/>
      <c r="F161" s="49"/>
      <c r="G161" s="49"/>
      <c r="H161" s="23">
        <v>1500</v>
      </c>
      <c r="I161" s="23">
        <v>1000</v>
      </c>
      <c r="J161" s="23">
        <f t="shared" si="33"/>
        <v>66.666666666666657</v>
      </c>
      <c r="K161" s="23">
        <v>2000</v>
      </c>
      <c r="L161" s="41">
        <f t="shared" si="41"/>
        <v>200</v>
      </c>
      <c r="M161" s="50">
        <v>2000</v>
      </c>
      <c r="N161" s="49"/>
      <c r="O161" s="41">
        <f t="shared" si="39"/>
        <v>100</v>
      </c>
      <c r="P161" s="50">
        <v>2000</v>
      </c>
      <c r="Q161" s="49"/>
      <c r="R161" s="49"/>
      <c r="S161" s="41">
        <f t="shared" si="40"/>
        <v>100</v>
      </c>
    </row>
    <row r="162" spans="1:19" x14ac:dyDescent="0.25">
      <c r="A162" s="1" t="s">
        <v>250</v>
      </c>
      <c r="B162" s="1">
        <v>3239</v>
      </c>
      <c r="C162" s="48" t="s">
        <v>133</v>
      </c>
      <c r="D162" s="49"/>
      <c r="E162" s="49"/>
      <c r="F162" s="49"/>
      <c r="G162" s="49"/>
      <c r="H162" s="23">
        <v>29602.61</v>
      </c>
      <c r="I162" s="23">
        <v>10000</v>
      </c>
      <c r="J162" s="23">
        <f t="shared" si="33"/>
        <v>33.78080513846583</v>
      </c>
      <c r="K162" s="23">
        <v>13000</v>
      </c>
      <c r="L162" s="41">
        <f t="shared" si="41"/>
        <v>130</v>
      </c>
      <c r="M162" s="50">
        <v>18000</v>
      </c>
      <c r="N162" s="49"/>
      <c r="O162" s="41">
        <f t="shared" si="39"/>
        <v>138.46153846153845</v>
      </c>
      <c r="P162" s="50">
        <v>23000</v>
      </c>
      <c r="Q162" s="49"/>
      <c r="R162" s="49"/>
      <c r="S162" s="41">
        <f t="shared" si="40"/>
        <v>127.77777777777777</v>
      </c>
    </row>
    <row r="163" spans="1:19" x14ac:dyDescent="0.25">
      <c r="A163" s="1"/>
      <c r="B163" s="1">
        <v>3811</v>
      </c>
      <c r="C163" s="48" t="s">
        <v>61</v>
      </c>
      <c r="D163" s="49"/>
      <c r="E163" s="49"/>
      <c r="F163" s="49"/>
      <c r="G163" s="49"/>
      <c r="H163" s="23">
        <v>0</v>
      </c>
      <c r="I163" s="23">
        <v>0</v>
      </c>
      <c r="J163" s="41" t="s">
        <v>290</v>
      </c>
      <c r="K163" s="23">
        <v>0</v>
      </c>
      <c r="L163" s="41" t="s">
        <v>290</v>
      </c>
      <c r="M163" s="50">
        <v>0</v>
      </c>
      <c r="N163" s="49"/>
      <c r="O163" s="41" t="s">
        <v>290</v>
      </c>
      <c r="P163" s="50">
        <f t="shared" ref="P163" si="42">K163+M163</f>
        <v>0</v>
      </c>
      <c r="Q163" s="49"/>
      <c r="R163" s="49"/>
      <c r="S163" s="41" t="s">
        <v>290</v>
      </c>
    </row>
    <row r="164" spans="1:19" x14ac:dyDescent="0.25">
      <c r="A164" s="18" t="s">
        <v>21</v>
      </c>
      <c r="B164" s="24" t="s">
        <v>47</v>
      </c>
      <c r="C164" s="53" t="s">
        <v>48</v>
      </c>
      <c r="D164" s="49"/>
      <c r="E164" s="49"/>
      <c r="F164" s="49"/>
      <c r="G164" s="49"/>
      <c r="H164" s="20">
        <f>H165+H166</f>
        <v>29000</v>
      </c>
      <c r="I164" s="20">
        <f>I165+I166</f>
        <v>10000</v>
      </c>
      <c r="J164" s="20">
        <f>I164/H164*100</f>
        <v>34.482758620689658</v>
      </c>
      <c r="K164" s="20">
        <f>K165+K166</f>
        <v>5000</v>
      </c>
      <c r="L164" s="20">
        <f>K164/I164*100</f>
        <v>50</v>
      </c>
      <c r="M164" s="54">
        <f>M165+M166</f>
        <v>5000</v>
      </c>
      <c r="N164" s="49"/>
      <c r="O164" s="20">
        <f>M164/K164*100</f>
        <v>100</v>
      </c>
      <c r="P164" s="54">
        <f>P165+P166</f>
        <v>5000</v>
      </c>
      <c r="Q164" s="49"/>
      <c r="R164" s="49"/>
      <c r="S164" s="20">
        <f>P164/M164*100</f>
        <v>100</v>
      </c>
    </row>
    <row r="165" spans="1:19" x14ac:dyDescent="0.25">
      <c r="A165" s="1" t="s">
        <v>251</v>
      </c>
      <c r="B165" s="25" t="s">
        <v>153</v>
      </c>
      <c r="C165" s="48" t="s">
        <v>154</v>
      </c>
      <c r="D165" s="49"/>
      <c r="E165" s="49"/>
      <c r="F165" s="49"/>
      <c r="G165" s="49"/>
      <c r="H165" s="23">
        <v>0</v>
      </c>
      <c r="I165" s="23">
        <v>0</v>
      </c>
      <c r="J165" s="41" t="s">
        <v>290</v>
      </c>
      <c r="K165" s="23">
        <v>0</v>
      </c>
      <c r="L165" s="41" t="s">
        <v>290</v>
      </c>
      <c r="M165" s="50">
        <v>0</v>
      </c>
      <c r="N165" s="49"/>
      <c r="O165" s="41" t="s">
        <v>290</v>
      </c>
      <c r="P165" s="50">
        <f>K165+M165</f>
        <v>0</v>
      </c>
      <c r="Q165" s="49"/>
      <c r="R165" s="49"/>
      <c r="S165" s="41" t="s">
        <v>290</v>
      </c>
    </row>
    <row r="166" spans="1:19" x14ac:dyDescent="0.25">
      <c r="A166" s="1" t="s">
        <v>252</v>
      </c>
      <c r="B166" s="1">
        <v>3237</v>
      </c>
      <c r="C166" s="48" t="s">
        <v>128</v>
      </c>
      <c r="D166" s="49"/>
      <c r="E166" s="49"/>
      <c r="F166" s="49"/>
      <c r="G166" s="49"/>
      <c r="H166" s="23">
        <v>29000</v>
      </c>
      <c r="I166" s="23">
        <v>10000</v>
      </c>
      <c r="J166" s="23">
        <f>I166/H166*100</f>
        <v>34.482758620689658</v>
      </c>
      <c r="K166" s="23">
        <v>5000</v>
      </c>
      <c r="L166" s="23">
        <f>K166/I166*100</f>
        <v>50</v>
      </c>
      <c r="M166" s="50">
        <v>5000</v>
      </c>
      <c r="N166" s="49"/>
      <c r="O166" s="23">
        <f>M166/K166*100</f>
        <v>100</v>
      </c>
      <c r="P166" s="50">
        <v>5000</v>
      </c>
      <c r="Q166" s="49"/>
      <c r="R166" s="49"/>
      <c r="S166" s="23">
        <f>P166/M166*100</f>
        <v>100</v>
      </c>
    </row>
    <row r="167" spans="1:19" x14ac:dyDescent="0.25">
      <c r="A167" s="18" t="s">
        <v>21</v>
      </c>
      <c r="B167" s="24" t="s">
        <v>57</v>
      </c>
      <c r="C167" s="53" t="s">
        <v>225</v>
      </c>
      <c r="D167" s="49"/>
      <c r="E167" s="49"/>
      <c r="F167" s="49"/>
      <c r="G167" s="49"/>
      <c r="H167" s="20">
        <f>H171+H169+H168+H170</f>
        <v>5000</v>
      </c>
      <c r="I167" s="20">
        <f>I171+I169+I168+I170</f>
        <v>5000</v>
      </c>
      <c r="J167" s="20">
        <f>I167/H167*100</f>
        <v>100</v>
      </c>
      <c r="K167" s="20">
        <f>K171+K169+K168+K170</f>
        <v>0</v>
      </c>
      <c r="L167" s="20">
        <f>K167/I167*100</f>
        <v>0</v>
      </c>
      <c r="M167" s="54">
        <f>M171+M169+M168+M170</f>
        <v>0</v>
      </c>
      <c r="N167" s="49"/>
      <c r="O167" s="43" t="s">
        <v>290</v>
      </c>
      <c r="P167" s="54">
        <f>P171+P169+P168+P170</f>
        <v>0</v>
      </c>
      <c r="Q167" s="49"/>
      <c r="R167" s="49"/>
      <c r="S167" s="43" t="s">
        <v>290</v>
      </c>
    </row>
    <row r="168" spans="1:19" x14ac:dyDescent="0.25">
      <c r="A168" s="38" t="s">
        <v>254</v>
      </c>
      <c r="B168" s="1">
        <v>3211</v>
      </c>
      <c r="C168" s="48" t="s">
        <v>154</v>
      </c>
      <c r="D168" s="57"/>
      <c r="E168" s="57"/>
      <c r="F168" s="57"/>
      <c r="G168" s="57"/>
      <c r="H168" s="23">
        <v>0</v>
      </c>
      <c r="I168" s="23">
        <v>0</v>
      </c>
      <c r="J168" s="41" t="s">
        <v>290</v>
      </c>
      <c r="K168" s="23">
        <v>0</v>
      </c>
      <c r="L168" s="41" t="s">
        <v>290</v>
      </c>
      <c r="M168" s="50">
        <v>0</v>
      </c>
      <c r="N168" s="57"/>
      <c r="O168" s="41" t="s">
        <v>290</v>
      </c>
      <c r="P168" s="50">
        <f>K168+M168</f>
        <v>0</v>
      </c>
      <c r="Q168" s="57"/>
      <c r="R168" s="57"/>
      <c r="S168" s="41" t="s">
        <v>290</v>
      </c>
    </row>
    <row r="169" spans="1:19" x14ac:dyDescent="0.25">
      <c r="A169" s="1" t="s">
        <v>255</v>
      </c>
      <c r="B169" s="1">
        <v>3237</v>
      </c>
      <c r="C169" s="48" t="s">
        <v>128</v>
      </c>
      <c r="D169" s="49"/>
      <c r="E169" s="49"/>
      <c r="F169" s="49"/>
      <c r="G169" s="49"/>
      <c r="H169" s="23">
        <v>5000</v>
      </c>
      <c r="I169" s="23">
        <v>5000</v>
      </c>
      <c r="J169" s="23">
        <f t="shared" ref="J169" si="43">I169/H169*100</f>
        <v>100</v>
      </c>
      <c r="K169" s="23">
        <v>0</v>
      </c>
      <c r="L169" s="41">
        <f t="shared" ref="L169" si="44">K169/I169*100</f>
        <v>0</v>
      </c>
      <c r="M169" s="50">
        <v>0</v>
      </c>
      <c r="N169" s="49"/>
      <c r="O169" s="41" t="s">
        <v>290</v>
      </c>
      <c r="P169" s="50">
        <v>0</v>
      </c>
      <c r="Q169" s="52"/>
      <c r="R169" s="52"/>
      <c r="S169" s="41" t="s">
        <v>290</v>
      </c>
    </row>
    <row r="170" spans="1:19" x14ac:dyDescent="0.25">
      <c r="A170" s="1"/>
      <c r="B170" s="1">
        <v>3239</v>
      </c>
      <c r="C170" s="48" t="s">
        <v>133</v>
      </c>
      <c r="D170" s="49"/>
      <c r="E170" s="49"/>
      <c r="F170" s="49"/>
      <c r="G170" s="49"/>
      <c r="H170" s="23">
        <v>0</v>
      </c>
      <c r="I170" s="23">
        <v>0</v>
      </c>
      <c r="J170" s="41" t="s">
        <v>290</v>
      </c>
      <c r="K170" s="23">
        <v>0</v>
      </c>
      <c r="L170" s="41" t="s">
        <v>290</v>
      </c>
      <c r="M170" s="50">
        <v>0</v>
      </c>
      <c r="N170" s="49"/>
      <c r="O170" s="41" t="s">
        <v>290</v>
      </c>
      <c r="P170" s="50">
        <v>0</v>
      </c>
      <c r="Q170" s="49"/>
      <c r="R170" s="49"/>
      <c r="S170" s="41" t="s">
        <v>290</v>
      </c>
    </row>
    <row r="171" spans="1:19" x14ac:dyDescent="0.25">
      <c r="A171" s="1" t="s">
        <v>226</v>
      </c>
      <c r="B171" s="1">
        <v>3811</v>
      </c>
      <c r="C171" s="48" t="s">
        <v>61</v>
      </c>
      <c r="D171" s="52"/>
      <c r="E171" s="52"/>
      <c r="F171" s="49"/>
      <c r="G171" s="49"/>
      <c r="H171" s="23">
        <v>0</v>
      </c>
      <c r="I171" s="23">
        <v>0</v>
      </c>
      <c r="J171" s="41" t="s">
        <v>290</v>
      </c>
      <c r="K171" s="23">
        <v>0</v>
      </c>
      <c r="L171" s="41" t="s">
        <v>290</v>
      </c>
      <c r="M171" s="50">
        <v>0</v>
      </c>
      <c r="N171" s="52"/>
      <c r="O171" s="41" t="s">
        <v>290</v>
      </c>
      <c r="P171" s="50">
        <f>K171+M171</f>
        <v>0</v>
      </c>
      <c r="Q171" s="52"/>
      <c r="R171" s="52"/>
      <c r="S171" s="41" t="s">
        <v>290</v>
      </c>
    </row>
    <row r="172" spans="1:19" x14ac:dyDescent="0.25">
      <c r="A172" s="32" t="s">
        <v>82</v>
      </c>
      <c r="B172" s="33" t="s">
        <v>256</v>
      </c>
      <c r="C172" s="55" t="s">
        <v>257</v>
      </c>
      <c r="D172" s="49"/>
      <c r="E172" s="49"/>
      <c r="F172" s="49"/>
      <c r="G172" s="49"/>
      <c r="H172" s="34">
        <v>0</v>
      </c>
      <c r="I172" s="34">
        <v>0</v>
      </c>
      <c r="J172" s="44" t="s">
        <v>290</v>
      </c>
      <c r="K172" s="34">
        <v>0</v>
      </c>
      <c r="L172" s="44" t="s">
        <v>290</v>
      </c>
      <c r="M172" s="56">
        <v>0</v>
      </c>
      <c r="N172" s="49"/>
      <c r="O172" s="44" t="s">
        <v>290</v>
      </c>
      <c r="P172" s="56">
        <f>P173</f>
        <v>0</v>
      </c>
      <c r="Q172" s="49"/>
      <c r="R172" s="49"/>
      <c r="S172" s="44" t="s">
        <v>290</v>
      </c>
    </row>
    <row r="173" spans="1:19" x14ac:dyDescent="0.25">
      <c r="A173" s="18" t="s">
        <v>21</v>
      </c>
      <c r="B173" s="24" t="s">
        <v>85</v>
      </c>
      <c r="C173" s="53" t="s">
        <v>86</v>
      </c>
      <c r="D173" s="49"/>
      <c r="E173" s="49"/>
      <c r="F173" s="49"/>
      <c r="G173" s="49"/>
      <c r="H173" s="20">
        <f>H174+H175+H176</f>
        <v>0</v>
      </c>
      <c r="I173" s="20">
        <f>I174+I175+I176</f>
        <v>0</v>
      </c>
      <c r="J173" s="43" t="s">
        <v>290</v>
      </c>
      <c r="K173" s="20">
        <f>K174+K175+K176</f>
        <v>0</v>
      </c>
      <c r="L173" s="43" t="s">
        <v>290</v>
      </c>
      <c r="M173" s="54">
        <v>0</v>
      </c>
      <c r="N173" s="49"/>
      <c r="O173" s="43" t="s">
        <v>290</v>
      </c>
      <c r="P173" s="54">
        <f>P174+P175+P176</f>
        <v>0</v>
      </c>
      <c r="Q173" s="49"/>
      <c r="R173" s="49"/>
      <c r="S173" s="43" t="s">
        <v>290</v>
      </c>
    </row>
    <row r="174" spans="1:19" x14ac:dyDescent="0.25">
      <c r="A174" s="1" t="s">
        <v>258</v>
      </c>
      <c r="B174" s="25" t="s">
        <v>153</v>
      </c>
      <c r="C174" s="48" t="s">
        <v>154</v>
      </c>
      <c r="D174" s="49"/>
      <c r="E174" s="49"/>
      <c r="F174" s="49"/>
      <c r="G174" s="49"/>
      <c r="H174" s="23">
        <v>0</v>
      </c>
      <c r="I174" s="23">
        <v>0</v>
      </c>
      <c r="J174" s="41" t="s">
        <v>290</v>
      </c>
      <c r="K174" s="23">
        <v>0</v>
      </c>
      <c r="L174" s="41" t="s">
        <v>290</v>
      </c>
      <c r="M174" s="50">
        <v>0</v>
      </c>
      <c r="N174" s="49"/>
      <c r="O174" s="41" t="s">
        <v>290</v>
      </c>
      <c r="P174" s="50">
        <f>K174+M174</f>
        <v>0</v>
      </c>
      <c r="Q174" s="49"/>
      <c r="R174" s="49"/>
      <c r="S174" s="41" t="s">
        <v>290</v>
      </c>
    </row>
    <row r="175" spans="1:19" x14ac:dyDescent="0.25">
      <c r="A175" s="1" t="s">
        <v>259</v>
      </c>
      <c r="B175" s="25" t="s">
        <v>114</v>
      </c>
      <c r="C175" s="48" t="s">
        <v>115</v>
      </c>
      <c r="D175" s="49"/>
      <c r="E175" s="49"/>
      <c r="F175" s="49"/>
      <c r="G175" s="49"/>
      <c r="H175" s="23">
        <v>0</v>
      </c>
      <c r="I175" s="23">
        <v>0</v>
      </c>
      <c r="J175" s="41" t="s">
        <v>290</v>
      </c>
      <c r="K175" s="23">
        <v>0</v>
      </c>
      <c r="L175" s="41" t="s">
        <v>290</v>
      </c>
      <c r="M175" s="50">
        <v>0</v>
      </c>
      <c r="N175" s="49"/>
      <c r="O175" s="41" t="s">
        <v>290</v>
      </c>
      <c r="P175" s="50">
        <f>K175+M175</f>
        <v>0</v>
      </c>
      <c r="Q175" s="49"/>
      <c r="R175" s="49"/>
      <c r="S175" s="41" t="s">
        <v>290</v>
      </c>
    </row>
    <row r="176" spans="1:19" x14ac:dyDescent="0.25">
      <c r="A176" s="1" t="s">
        <v>260</v>
      </c>
      <c r="B176" s="25" t="s">
        <v>127</v>
      </c>
      <c r="C176" s="48" t="s">
        <v>128</v>
      </c>
      <c r="D176" s="49"/>
      <c r="E176" s="49"/>
      <c r="F176" s="49"/>
      <c r="G176" s="49"/>
      <c r="H176" s="23">
        <v>0</v>
      </c>
      <c r="I176" s="23">
        <v>0</v>
      </c>
      <c r="J176" s="41" t="s">
        <v>290</v>
      </c>
      <c r="K176" s="23">
        <v>0</v>
      </c>
      <c r="L176" s="41" t="s">
        <v>290</v>
      </c>
      <c r="M176" s="50">
        <v>0</v>
      </c>
      <c r="N176" s="49"/>
      <c r="O176" s="41" t="s">
        <v>290</v>
      </c>
      <c r="P176" s="50">
        <f>K176+M176</f>
        <v>0</v>
      </c>
      <c r="Q176" s="49"/>
      <c r="R176" s="49"/>
      <c r="S176" s="41" t="s">
        <v>290</v>
      </c>
    </row>
    <row r="177" spans="1:19" ht="22.5" x14ac:dyDescent="0.25">
      <c r="A177" s="32" t="s">
        <v>261</v>
      </c>
      <c r="B177" s="33" t="s">
        <v>262</v>
      </c>
      <c r="C177" s="55" t="s">
        <v>263</v>
      </c>
      <c r="D177" s="49"/>
      <c r="E177" s="49"/>
      <c r="F177" s="49"/>
      <c r="G177" s="49"/>
      <c r="H177" s="34">
        <f>H180+H193+H178+H188</f>
        <v>90106.010000000009</v>
      </c>
      <c r="I177" s="34">
        <f>I180+I193+I178+I188</f>
        <v>66400</v>
      </c>
      <c r="J177" s="34">
        <f>I177/H177*100</f>
        <v>73.690977993587765</v>
      </c>
      <c r="K177" s="34">
        <f>K180+K193+K178+K188</f>
        <v>43900</v>
      </c>
      <c r="L177" s="34">
        <f>K177/I177*100</f>
        <v>66.114457831325296</v>
      </c>
      <c r="M177" s="56">
        <f>M180+M193+M178+M188</f>
        <v>81400</v>
      </c>
      <c r="N177" s="49"/>
      <c r="O177" s="34">
        <f t="shared" ref="O177:O184" si="45">M177/K177*100</f>
        <v>185.42141230068336</v>
      </c>
      <c r="P177" s="56">
        <f>P180+P193+P178+P188</f>
        <v>118900</v>
      </c>
      <c r="Q177" s="49"/>
      <c r="R177" s="49"/>
      <c r="S177" s="34">
        <f t="shared" ref="S177:S184" si="46">P177/M177*100</f>
        <v>146.06879606879605</v>
      </c>
    </row>
    <row r="178" spans="1:19" x14ac:dyDescent="0.25">
      <c r="A178" s="18" t="s">
        <v>21</v>
      </c>
      <c r="B178" s="19" t="s">
        <v>85</v>
      </c>
      <c r="C178" s="53" t="s">
        <v>86</v>
      </c>
      <c r="D178" s="49"/>
      <c r="E178" s="49"/>
      <c r="F178" s="49"/>
      <c r="G178" s="49"/>
      <c r="H178" s="20">
        <f>H179</f>
        <v>52895.55</v>
      </c>
      <c r="I178" s="20">
        <f>I179</f>
        <v>60000</v>
      </c>
      <c r="J178" s="43">
        <f>I178/H178*100</f>
        <v>113.43109202948074</v>
      </c>
      <c r="K178" s="20">
        <f>K179</f>
        <v>30000</v>
      </c>
      <c r="L178" s="20">
        <f>K178/I178*100</f>
        <v>50</v>
      </c>
      <c r="M178" s="54">
        <f>M179</f>
        <v>60000</v>
      </c>
      <c r="N178" s="49"/>
      <c r="O178" s="20">
        <f t="shared" si="45"/>
        <v>200</v>
      </c>
      <c r="P178" s="54">
        <f>P179</f>
        <v>90000</v>
      </c>
      <c r="Q178" s="49"/>
      <c r="R178" s="49"/>
      <c r="S178" s="20">
        <f t="shared" si="46"/>
        <v>150</v>
      </c>
    </row>
    <row r="179" spans="1:19" x14ac:dyDescent="0.25">
      <c r="A179" s="38" t="s">
        <v>264</v>
      </c>
      <c r="B179" s="22" t="s">
        <v>265</v>
      </c>
      <c r="C179" s="48" t="s">
        <v>68</v>
      </c>
      <c r="D179" s="52"/>
      <c r="E179" s="52"/>
      <c r="F179" s="52"/>
      <c r="G179" s="52"/>
      <c r="H179" s="23">
        <v>52895.55</v>
      </c>
      <c r="I179" s="23">
        <v>60000</v>
      </c>
      <c r="J179" s="23">
        <f>I179/H179*100</f>
        <v>113.43109202948074</v>
      </c>
      <c r="K179" s="23">
        <v>30000</v>
      </c>
      <c r="L179" s="23">
        <f>K179/I179*100</f>
        <v>50</v>
      </c>
      <c r="M179" s="50">
        <v>60000</v>
      </c>
      <c r="N179" s="52"/>
      <c r="O179" s="23">
        <f t="shared" si="45"/>
        <v>200</v>
      </c>
      <c r="P179" s="50">
        <v>90000</v>
      </c>
      <c r="Q179" s="49"/>
      <c r="R179" s="49"/>
      <c r="S179" s="23">
        <f t="shared" si="46"/>
        <v>150</v>
      </c>
    </row>
    <row r="180" spans="1:19" x14ac:dyDescent="0.25">
      <c r="A180" s="18" t="s">
        <v>21</v>
      </c>
      <c r="B180" s="24" t="s">
        <v>28</v>
      </c>
      <c r="C180" s="53" t="s">
        <v>29</v>
      </c>
      <c r="D180" s="49"/>
      <c r="E180" s="49"/>
      <c r="F180" s="49"/>
      <c r="G180" s="49"/>
      <c r="H180" s="20">
        <f>H181+H184+H185+H183+H182+H186+H187</f>
        <v>37210.46</v>
      </c>
      <c r="I180" s="20">
        <f>I181+I184+I185+I183+I182+I186+I187</f>
        <v>0</v>
      </c>
      <c r="J180" s="20">
        <f>I180/H180*100</f>
        <v>0</v>
      </c>
      <c r="K180" s="20">
        <f>K181+K184+K185+K183+K182+K186+K187</f>
        <v>7500</v>
      </c>
      <c r="L180" s="43" t="s">
        <v>290</v>
      </c>
      <c r="M180" s="54">
        <f>M181+M184+M185+M183+M182+M186+M187</f>
        <v>15000</v>
      </c>
      <c r="N180" s="49"/>
      <c r="O180" s="20">
        <f t="shared" si="45"/>
        <v>200</v>
      </c>
      <c r="P180" s="54">
        <f>P181+P184+P185+P183+P182+P186+P187</f>
        <v>22500</v>
      </c>
      <c r="Q180" s="49"/>
      <c r="R180" s="49"/>
      <c r="S180" s="20">
        <f t="shared" si="46"/>
        <v>150</v>
      </c>
    </row>
    <row r="181" spans="1:19" x14ac:dyDescent="0.25">
      <c r="A181" s="1" t="s">
        <v>266</v>
      </c>
      <c r="B181" s="25" t="s">
        <v>267</v>
      </c>
      <c r="C181" s="48" t="s">
        <v>268</v>
      </c>
      <c r="D181" s="49"/>
      <c r="E181" s="49"/>
      <c r="F181" s="49"/>
      <c r="G181" s="49"/>
      <c r="H181" s="23">
        <v>3096.54</v>
      </c>
      <c r="I181" s="23">
        <v>0</v>
      </c>
      <c r="J181" s="41">
        <f>I181/H181*100</f>
        <v>0</v>
      </c>
      <c r="K181" s="23">
        <v>0</v>
      </c>
      <c r="L181" s="41" t="s">
        <v>290</v>
      </c>
      <c r="M181" s="50">
        <v>0</v>
      </c>
      <c r="N181" s="49"/>
      <c r="O181" s="41" t="s">
        <v>290</v>
      </c>
      <c r="P181" s="50">
        <v>0</v>
      </c>
      <c r="Q181" s="49"/>
      <c r="R181" s="49"/>
      <c r="S181" s="41" t="s">
        <v>290</v>
      </c>
    </row>
    <row r="182" spans="1:19" x14ac:dyDescent="0.25">
      <c r="A182" s="1" t="s">
        <v>269</v>
      </c>
      <c r="B182" s="1">
        <v>4222</v>
      </c>
      <c r="C182" s="48" t="s">
        <v>270</v>
      </c>
      <c r="D182" s="49"/>
      <c r="E182" s="49"/>
      <c r="F182" s="49"/>
      <c r="G182" s="49"/>
      <c r="H182" s="23">
        <v>149</v>
      </c>
      <c r="I182" s="23">
        <v>0</v>
      </c>
      <c r="J182" s="41">
        <f t="shared" ref="J182:J185" si="47">I182/H182*100</f>
        <v>0</v>
      </c>
      <c r="K182" s="23">
        <v>0</v>
      </c>
      <c r="L182" s="41" t="s">
        <v>290</v>
      </c>
      <c r="M182" s="50">
        <v>0</v>
      </c>
      <c r="N182" s="49"/>
      <c r="O182" s="41" t="s">
        <v>290</v>
      </c>
      <c r="P182" s="50">
        <v>0</v>
      </c>
      <c r="Q182" s="49"/>
      <c r="R182" s="49"/>
      <c r="S182" s="41" t="s">
        <v>290</v>
      </c>
    </row>
    <row r="183" spans="1:19" x14ac:dyDescent="0.25">
      <c r="A183" s="1" t="s">
        <v>271</v>
      </c>
      <c r="B183" s="1">
        <v>4223</v>
      </c>
      <c r="C183" s="48" t="s">
        <v>272</v>
      </c>
      <c r="D183" s="49"/>
      <c r="E183" s="49"/>
      <c r="F183" s="49"/>
      <c r="G183" s="49"/>
      <c r="H183" s="23">
        <v>0</v>
      </c>
      <c r="I183" s="23">
        <v>0</v>
      </c>
      <c r="J183" s="41" t="s">
        <v>290</v>
      </c>
      <c r="K183" s="23">
        <v>0</v>
      </c>
      <c r="L183" s="41" t="s">
        <v>290</v>
      </c>
      <c r="M183" s="50">
        <v>0</v>
      </c>
      <c r="N183" s="49"/>
      <c r="O183" s="41" t="s">
        <v>290</v>
      </c>
      <c r="P183" s="50">
        <f t="shared" ref="P183:P186" si="48">K183+M183</f>
        <v>0</v>
      </c>
      <c r="Q183" s="49"/>
      <c r="R183" s="49"/>
      <c r="S183" s="41" t="s">
        <v>290</v>
      </c>
    </row>
    <row r="184" spans="1:19" x14ac:dyDescent="0.25">
      <c r="A184" s="1" t="s">
        <v>273</v>
      </c>
      <c r="B184" s="25" t="s">
        <v>265</v>
      </c>
      <c r="C184" s="48" t="s">
        <v>68</v>
      </c>
      <c r="D184" s="49"/>
      <c r="E184" s="49"/>
      <c r="F184" s="49"/>
      <c r="G184" s="49"/>
      <c r="H184" s="23">
        <v>33304.71</v>
      </c>
      <c r="I184" s="23">
        <v>0</v>
      </c>
      <c r="J184" s="41">
        <f t="shared" si="47"/>
        <v>0</v>
      </c>
      <c r="K184" s="23">
        <v>7500</v>
      </c>
      <c r="L184" s="41" t="s">
        <v>290</v>
      </c>
      <c r="M184" s="50">
        <v>15000</v>
      </c>
      <c r="N184" s="49"/>
      <c r="O184" s="41">
        <f t="shared" si="45"/>
        <v>200</v>
      </c>
      <c r="P184" s="50">
        <v>22500</v>
      </c>
      <c r="Q184" s="49"/>
      <c r="R184" s="49"/>
      <c r="S184" s="41">
        <f t="shared" si="46"/>
        <v>150</v>
      </c>
    </row>
    <row r="185" spans="1:19" x14ac:dyDescent="0.25">
      <c r="A185" s="1" t="s">
        <v>274</v>
      </c>
      <c r="B185" s="25" t="s">
        <v>275</v>
      </c>
      <c r="C185" s="48" t="s">
        <v>276</v>
      </c>
      <c r="D185" s="49"/>
      <c r="E185" s="49"/>
      <c r="F185" s="49"/>
      <c r="G185" s="49"/>
      <c r="H185" s="23">
        <v>660.21</v>
      </c>
      <c r="I185" s="23">
        <v>0</v>
      </c>
      <c r="J185" s="41">
        <f t="shared" si="47"/>
        <v>0</v>
      </c>
      <c r="K185" s="23">
        <v>0</v>
      </c>
      <c r="L185" s="41" t="s">
        <v>290</v>
      </c>
      <c r="M185" s="50">
        <v>0</v>
      </c>
      <c r="N185" s="49"/>
      <c r="O185" s="41" t="s">
        <v>290</v>
      </c>
      <c r="P185" s="50">
        <v>0</v>
      </c>
      <c r="Q185" s="49"/>
      <c r="R185" s="49"/>
      <c r="S185" s="41" t="s">
        <v>290</v>
      </c>
    </row>
    <row r="186" spans="1:19" x14ac:dyDescent="0.25">
      <c r="A186" s="38" t="s">
        <v>277</v>
      </c>
      <c r="B186" s="1">
        <v>4521</v>
      </c>
      <c r="C186" s="48" t="s">
        <v>278</v>
      </c>
      <c r="D186" s="49"/>
      <c r="E186" s="49"/>
      <c r="F186" s="49"/>
      <c r="G186" s="49"/>
      <c r="H186" s="23">
        <v>0</v>
      </c>
      <c r="I186" s="23">
        <v>0</v>
      </c>
      <c r="J186" s="41" t="s">
        <v>290</v>
      </c>
      <c r="K186" s="23">
        <v>0</v>
      </c>
      <c r="L186" s="41" t="s">
        <v>290</v>
      </c>
      <c r="M186" s="50">
        <v>0</v>
      </c>
      <c r="N186" s="49"/>
      <c r="O186" s="41" t="s">
        <v>290</v>
      </c>
      <c r="P186" s="50">
        <f t="shared" si="48"/>
        <v>0</v>
      </c>
      <c r="Q186" s="49"/>
      <c r="R186" s="49"/>
      <c r="S186" s="41" t="s">
        <v>290</v>
      </c>
    </row>
    <row r="187" spans="1:19" x14ac:dyDescent="0.25">
      <c r="A187" s="38"/>
      <c r="B187" s="1">
        <v>4262</v>
      </c>
      <c r="C187" s="48" t="s">
        <v>292</v>
      </c>
      <c r="D187" s="49"/>
      <c r="E187" s="49"/>
      <c r="F187" s="49"/>
      <c r="G187" s="49"/>
      <c r="H187" s="23">
        <v>0</v>
      </c>
      <c r="I187" s="23">
        <v>0</v>
      </c>
      <c r="J187" s="41" t="s">
        <v>290</v>
      </c>
      <c r="K187" s="23">
        <v>0</v>
      </c>
      <c r="L187" s="41" t="s">
        <v>290</v>
      </c>
      <c r="M187" s="50">
        <v>0</v>
      </c>
      <c r="N187" s="49"/>
      <c r="O187" s="41" t="s">
        <v>290</v>
      </c>
      <c r="P187" s="50">
        <v>0</v>
      </c>
      <c r="Q187" s="49"/>
      <c r="R187" s="49"/>
      <c r="S187" s="41" t="s">
        <v>290</v>
      </c>
    </row>
    <row r="188" spans="1:19" x14ac:dyDescent="0.25">
      <c r="A188" s="18" t="s">
        <v>21</v>
      </c>
      <c r="B188" s="24" t="s">
        <v>42</v>
      </c>
      <c r="C188" s="53" t="s">
        <v>43</v>
      </c>
      <c r="D188" s="49"/>
      <c r="E188" s="49"/>
      <c r="F188" s="49"/>
      <c r="G188" s="49"/>
      <c r="H188" s="20">
        <f>H189+H190+H191+H192</f>
        <v>0</v>
      </c>
      <c r="I188" s="20">
        <f>I191+I189+I190+I192</f>
        <v>6400</v>
      </c>
      <c r="J188" s="43" t="s">
        <v>290</v>
      </c>
      <c r="K188" s="20">
        <f>K191+K189+K190+K192</f>
        <v>6400</v>
      </c>
      <c r="L188" s="43">
        <f>K188/I188*100</f>
        <v>100</v>
      </c>
      <c r="M188" s="54">
        <f>M191+M189+M190+M192</f>
        <v>6400</v>
      </c>
      <c r="N188" s="49"/>
      <c r="O188" s="43">
        <f>M188/K188*100</f>
        <v>100</v>
      </c>
      <c r="P188" s="54">
        <f>P191+P189+P190+P192</f>
        <v>6400</v>
      </c>
      <c r="Q188" s="49"/>
      <c r="R188" s="49"/>
      <c r="S188" s="43">
        <f>P188/M188*100</f>
        <v>100</v>
      </c>
    </row>
    <row r="189" spans="1:19" x14ac:dyDescent="0.25">
      <c r="A189" s="21"/>
      <c r="B189" s="46">
        <v>4221</v>
      </c>
      <c r="C189" s="48" t="s">
        <v>268</v>
      </c>
      <c r="D189" s="49"/>
      <c r="E189" s="49"/>
      <c r="F189" s="49"/>
      <c r="G189" s="49"/>
      <c r="H189" s="47">
        <v>0</v>
      </c>
      <c r="I189" s="47">
        <v>4000</v>
      </c>
      <c r="J189" s="45" t="s">
        <v>290</v>
      </c>
      <c r="K189" s="23">
        <v>4000</v>
      </c>
      <c r="L189" s="41">
        <f>K189/I189*100</f>
        <v>100</v>
      </c>
      <c r="M189" s="50">
        <v>4000</v>
      </c>
      <c r="N189" s="49"/>
      <c r="O189" s="41">
        <f>M189/K189*100</f>
        <v>100</v>
      </c>
      <c r="P189" s="50">
        <v>4000</v>
      </c>
      <c r="Q189" s="49"/>
      <c r="R189" s="49"/>
      <c r="S189" s="41">
        <f>P189/M189*100</f>
        <v>100</v>
      </c>
    </row>
    <row r="190" spans="1:19" x14ac:dyDescent="0.25">
      <c r="A190" s="21"/>
      <c r="B190" s="46">
        <v>4222</v>
      </c>
      <c r="C190" s="48" t="s">
        <v>270</v>
      </c>
      <c r="D190" s="49"/>
      <c r="E190" s="49"/>
      <c r="F190" s="49"/>
      <c r="G190" s="49"/>
      <c r="H190" s="47">
        <v>0</v>
      </c>
      <c r="I190" s="47">
        <v>200</v>
      </c>
      <c r="J190" s="45" t="s">
        <v>290</v>
      </c>
      <c r="K190" s="23">
        <v>200</v>
      </c>
      <c r="L190" s="41">
        <f t="shared" ref="L190:L192" si="49">K190/I190*100</f>
        <v>100</v>
      </c>
      <c r="M190" s="50">
        <v>200</v>
      </c>
      <c r="N190" s="49"/>
      <c r="O190" s="41">
        <f t="shared" ref="O190:O192" si="50">M190/K190*100</f>
        <v>100</v>
      </c>
      <c r="P190" s="50">
        <v>200</v>
      </c>
      <c r="Q190" s="49"/>
      <c r="R190" s="49"/>
      <c r="S190" s="41">
        <f t="shared" ref="S190:S192" si="51">P190/M190*100</f>
        <v>100</v>
      </c>
    </row>
    <row r="191" spans="1:19" x14ac:dyDescent="0.25">
      <c r="A191" s="1" t="s">
        <v>279</v>
      </c>
      <c r="B191" s="1">
        <v>4226</v>
      </c>
      <c r="C191" s="48" t="s">
        <v>68</v>
      </c>
      <c r="D191" s="52"/>
      <c r="E191" s="52"/>
      <c r="F191" s="52"/>
      <c r="G191" s="52"/>
      <c r="H191" s="23">
        <v>0</v>
      </c>
      <c r="I191" s="23">
        <v>1000</v>
      </c>
      <c r="J191" s="45" t="s">
        <v>290</v>
      </c>
      <c r="K191" s="23">
        <v>1000</v>
      </c>
      <c r="L191" s="41">
        <f t="shared" si="49"/>
        <v>100</v>
      </c>
      <c r="M191" s="50">
        <v>1000</v>
      </c>
      <c r="N191" s="52"/>
      <c r="O191" s="41">
        <f t="shared" si="50"/>
        <v>100</v>
      </c>
      <c r="P191" s="50">
        <v>1000</v>
      </c>
      <c r="Q191" s="49"/>
      <c r="R191" s="49"/>
      <c r="S191" s="41">
        <f t="shared" si="51"/>
        <v>100</v>
      </c>
    </row>
    <row r="192" spans="1:19" x14ac:dyDescent="0.25">
      <c r="A192" s="1"/>
      <c r="B192" s="1">
        <v>4241</v>
      </c>
      <c r="C192" s="48" t="s">
        <v>276</v>
      </c>
      <c r="D192" s="49"/>
      <c r="E192" s="49"/>
      <c r="F192" s="49"/>
      <c r="G192" s="49"/>
      <c r="H192" s="23">
        <v>0</v>
      </c>
      <c r="I192" s="23">
        <v>1200</v>
      </c>
      <c r="J192" s="45" t="s">
        <v>290</v>
      </c>
      <c r="K192" s="23">
        <v>1200</v>
      </c>
      <c r="L192" s="41">
        <f t="shared" si="49"/>
        <v>100</v>
      </c>
      <c r="M192" s="50">
        <v>1200</v>
      </c>
      <c r="N192" s="49"/>
      <c r="O192" s="41">
        <f t="shared" si="50"/>
        <v>100</v>
      </c>
      <c r="P192" s="50">
        <v>1200</v>
      </c>
      <c r="Q192" s="49"/>
      <c r="R192" s="49"/>
      <c r="S192" s="41">
        <f t="shared" si="51"/>
        <v>100</v>
      </c>
    </row>
    <row r="193" spans="1:19" x14ac:dyDescent="0.25">
      <c r="A193" s="18" t="s">
        <v>21</v>
      </c>
      <c r="B193" s="24" t="s">
        <v>62</v>
      </c>
      <c r="C193" s="53" t="s">
        <v>63</v>
      </c>
      <c r="D193" s="49"/>
      <c r="E193" s="49"/>
      <c r="F193" s="49"/>
      <c r="G193" s="49"/>
      <c r="H193" s="20">
        <f>H197+H194+H195+H196+H199+H198</f>
        <v>0</v>
      </c>
      <c r="I193" s="20">
        <f>I197+I194+I195+I196+I199+I198</f>
        <v>0</v>
      </c>
      <c r="J193" s="43" t="s">
        <v>290</v>
      </c>
      <c r="K193" s="20">
        <f>K197+K194+K195+K196+K199+K198</f>
        <v>0</v>
      </c>
      <c r="L193" s="43" t="s">
        <v>290</v>
      </c>
      <c r="M193" s="54">
        <f>M197+M194+M195+M196+M198+M199</f>
        <v>0</v>
      </c>
      <c r="N193" s="49"/>
      <c r="O193" s="43" t="s">
        <v>290</v>
      </c>
      <c r="P193" s="54">
        <f>P197+P194+P195+P196+P198+P199</f>
        <v>0</v>
      </c>
      <c r="Q193" s="49"/>
      <c r="R193" s="49"/>
      <c r="S193" s="43" t="s">
        <v>290</v>
      </c>
    </row>
    <row r="194" spans="1:19" x14ac:dyDescent="0.25">
      <c r="A194" s="1" t="s">
        <v>266</v>
      </c>
      <c r="B194" s="1">
        <v>4221</v>
      </c>
      <c r="C194" s="48" t="s">
        <v>268</v>
      </c>
      <c r="D194" s="49"/>
      <c r="E194" s="49"/>
      <c r="F194" s="49"/>
      <c r="G194" s="49"/>
      <c r="H194" s="23">
        <v>0</v>
      </c>
      <c r="I194" s="23">
        <v>0</v>
      </c>
      <c r="J194" s="41" t="s">
        <v>290</v>
      </c>
      <c r="K194" s="23">
        <v>0</v>
      </c>
      <c r="L194" s="41" t="s">
        <v>290</v>
      </c>
      <c r="M194" s="50">
        <v>0</v>
      </c>
      <c r="N194" s="49"/>
      <c r="O194" s="41" t="s">
        <v>290</v>
      </c>
      <c r="P194" s="50">
        <f t="shared" ref="P194:P199" si="52">K194+M194</f>
        <v>0</v>
      </c>
      <c r="Q194" s="49"/>
      <c r="R194" s="49"/>
      <c r="S194" s="41" t="s">
        <v>290</v>
      </c>
    </row>
    <row r="195" spans="1:19" x14ac:dyDescent="0.25">
      <c r="A195" s="38" t="s">
        <v>280</v>
      </c>
      <c r="B195" s="1">
        <v>4222</v>
      </c>
      <c r="C195" s="48" t="s">
        <v>270</v>
      </c>
      <c r="D195" s="49"/>
      <c r="E195" s="49"/>
      <c r="F195" s="49"/>
      <c r="G195" s="49"/>
      <c r="H195" s="23">
        <v>0</v>
      </c>
      <c r="I195" s="23">
        <v>0</v>
      </c>
      <c r="J195" s="41" t="s">
        <v>290</v>
      </c>
      <c r="K195" s="23">
        <v>0</v>
      </c>
      <c r="L195" s="41" t="s">
        <v>290</v>
      </c>
      <c r="M195" s="50">
        <v>0</v>
      </c>
      <c r="N195" s="49"/>
      <c r="O195" s="41" t="s">
        <v>290</v>
      </c>
      <c r="P195" s="50">
        <f t="shared" si="52"/>
        <v>0</v>
      </c>
      <c r="Q195" s="49"/>
      <c r="R195" s="49"/>
      <c r="S195" s="41" t="s">
        <v>290</v>
      </c>
    </row>
    <row r="196" spans="1:19" x14ac:dyDescent="0.25">
      <c r="A196" s="1" t="s">
        <v>271</v>
      </c>
      <c r="B196" s="1">
        <v>4223</v>
      </c>
      <c r="C196" s="48" t="s">
        <v>272</v>
      </c>
      <c r="D196" s="49"/>
      <c r="E196" s="49"/>
      <c r="F196" s="49"/>
      <c r="G196" s="49"/>
      <c r="H196" s="23">
        <v>0</v>
      </c>
      <c r="I196" s="23">
        <v>0</v>
      </c>
      <c r="J196" s="41" t="s">
        <v>290</v>
      </c>
      <c r="K196" s="23">
        <v>0</v>
      </c>
      <c r="L196" s="41" t="s">
        <v>290</v>
      </c>
      <c r="M196" s="50">
        <v>0</v>
      </c>
      <c r="N196" s="49"/>
      <c r="O196" s="41" t="s">
        <v>290</v>
      </c>
      <c r="P196" s="50">
        <f t="shared" si="52"/>
        <v>0</v>
      </c>
      <c r="Q196" s="49"/>
      <c r="R196" s="49"/>
      <c r="S196" s="41" t="s">
        <v>290</v>
      </c>
    </row>
    <row r="197" spans="1:19" x14ac:dyDescent="0.25">
      <c r="A197" s="1" t="s">
        <v>281</v>
      </c>
      <c r="B197" s="25" t="s">
        <v>265</v>
      </c>
      <c r="C197" s="48" t="s">
        <v>68</v>
      </c>
      <c r="D197" s="49"/>
      <c r="E197" s="49"/>
      <c r="F197" s="49"/>
      <c r="G197" s="49"/>
      <c r="H197" s="23">
        <v>0</v>
      </c>
      <c r="I197" s="23">
        <v>0</v>
      </c>
      <c r="J197" s="41" t="s">
        <v>290</v>
      </c>
      <c r="K197" s="23">
        <v>0</v>
      </c>
      <c r="L197" s="41" t="s">
        <v>290</v>
      </c>
      <c r="M197" s="50">
        <v>0</v>
      </c>
      <c r="N197" s="49"/>
      <c r="O197" s="41" t="s">
        <v>290</v>
      </c>
      <c r="P197" s="50">
        <f t="shared" si="52"/>
        <v>0</v>
      </c>
      <c r="Q197" s="49"/>
      <c r="R197" s="49"/>
      <c r="S197" s="41" t="s">
        <v>290</v>
      </c>
    </row>
    <row r="198" spans="1:19" x14ac:dyDescent="0.25">
      <c r="A198" s="1" t="s">
        <v>274</v>
      </c>
      <c r="B198" s="1">
        <v>4241</v>
      </c>
      <c r="C198" s="48" t="s">
        <v>276</v>
      </c>
      <c r="D198" s="49"/>
      <c r="E198" s="49"/>
      <c r="F198" s="49"/>
      <c r="G198" s="49"/>
      <c r="H198" s="23">
        <v>0</v>
      </c>
      <c r="I198" s="23">
        <v>0</v>
      </c>
      <c r="J198" s="41" t="s">
        <v>290</v>
      </c>
      <c r="K198" s="23">
        <v>0</v>
      </c>
      <c r="L198" s="41" t="s">
        <v>290</v>
      </c>
      <c r="M198" s="50">
        <v>0</v>
      </c>
      <c r="N198" s="49"/>
      <c r="O198" s="41" t="s">
        <v>290</v>
      </c>
      <c r="P198" s="50">
        <f t="shared" si="52"/>
        <v>0</v>
      </c>
      <c r="Q198" s="49"/>
      <c r="R198" s="49"/>
      <c r="S198" s="41" t="s">
        <v>290</v>
      </c>
    </row>
    <row r="199" spans="1:19" x14ac:dyDescent="0.25">
      <c r="A199" s="38" t="s">
        <v>282</v>
      </c>
      <c r="B199" s="1">
        <v>4521</v>
      </c>
      <c r="C199" s="48" t="s">
        <v>278</v>
      </c>
      <c r="D199" s="49"/>
      <c r="E199" s="49"/>
      <c r="F199" s="49"/>
      <c r="G199" s="49"/>
      <c r="H199" s="23">
        <v>0</v>
      </c>
      <c r="I199" s="23">
        <v>0</v>
      </c>
      <c r="J199" s="41" t="s">
        <v>290</v>
      </c>
      <c r="K199" s="23">
        <v>0</v>
      </c>
      <c r="L199" s="41" t="s">
        <v>290</v>
      </c>
      <c r="M199" s="50">
        <v>0</v>
      </c>
      <c r="N199" s="49"/>
      <c r="O199" s="41" t="s">
        <v>290</v>
      </c>
      <c r="P199" s="50">
        <f t="shared" si="52"/>
        <v>0</v>
      </c>
      <c r="Q199" s="49"/>
      <c r="R199" s="49"/>
      <c r="S199" s="41" t="s">
        <v>290</v>
      </c>
    </row>
    <row r="200" spans="1:19" x14ac:dyDescent="0.25">
      <c r="A200" s="1"/>
      <c r="B200" s="25"/>
      <c r="C200" s="1"/>
      <c r="H200" s="23"/>
      <c r="I200" s="23"/>
      <c r="J200" s="23"/>
      <c r="K200" s="23"/>
      <c r="L200" s="23"/>
      <c r="M200" s="23"/>
      <c r="O200" s="23"/>
      <c r="P200" s="23"/>
      <c r="S200" s="23"/>
    </row>
    <row r="204" spans="1:19" x14ac:dyDescent="0.25">
      <c r="H204" s="36"/>
      <c r="I204" s="36"/>
      <c r="J204" s="36"/>
      <c r="K204" s="36" t="s">
        <v>283</v>
      </c>
      <c r="L204" s="36"/>
      <c r="O204" s="36"/>
      <c r="S204" s="36"/>
    </row>
    <row r="205" spans="1:19" x14ac:dyDescent="0.25">
      <c r="H205" s="36"/>
      <c r="I205" s="36"/>
      <c r="J205" s="36"/>
      <c r="K205" s="36" t="s">
        <v>284</v>
      </c>
      <c r="L205" s="36"/>
      <c r="O205" s="36"/>
      <c r="S205" s="36"/>
    </row>
    <row r="206" spans="1:19" ht="15.75" x14ac:dyDescent="0.25">
      <c r="H206" s="37"/>
      <c r="I206" s="37"/>
      <c r="J206" s="37"/>
      <c r="K206" s="37" t="s">
        <v>285</v>
      </c>
      <c r="L206" s="37"/>
      <c r="O206" s="37"/>
      <c r="S206" s="37"/>
    </row>
  </sheetData>
  <mergeCells count="568">
    <mergeCell ref="A1:D2"/>
    <mergeCell ref="N2:P3"/>
    <mergeCell ref="Q2:Q3"/>
    <mergeCell ref="A3:D5"/>
    <mergeCell ref="N5:P6"/>
    <mergeCell ref="Q5:Q6"/>
    <mergeCell ref="A6:C7"/>
    <mergeCell ref="C12:G12"/>
    <mergeCell ref="M12:N12"/>
    <mergeCell ref="P12:R12"/>
    <mergeCell ref="C14:G14"/>
    <mergeCell ref="M14:N14"/>
    <mergeCell ref="P14:R14"/>
    <mergeCell ref="C13:G13"/>
    <mergeCell ref="M13:N13"/>
    <mergeCell ref="P13:Q13"/>
    <mergeCell ref="C17:G17"/>
    <mergeCell ref="M17:N17"/>
    <mergeCell ref="P17:R17"/>
    <mergeCell ref="C18:G18"/>
    <mergeCell ref="M18:N18"/>
    <mergeCell ref="P18:R18"/>
    <mergeCell ref="C15:G15"/>
    <mergeCell ref="M15:N15"/>
    <mergeCell ref="P15:R15"/>
    <mergeCell ref="C16:G16"/>
    <mergeCell ref="M16:N16"/>
    <mergeCell ref="P16:R16"/>
    <mergeCell ref="C21:G21"/>
    <mergeCell ref="M21:N21"/>
    <mergeCell ref="P21:R21"/>
    <mergeCell ref="C22:G22"/>
    <mergeCell ref="M22:N22"/>
    <mergeCell ref="P22:R22"/>
    <mergeCell ref="C19:G19"/>
    <mergeCell ref="M19:N19"/>
    <mergeCell ref="P19:R19"/>
    <mergeCell ref="C20:G20"/>
    <mergeCell ref="M20:N20"/>
    <mergeCell ref="P20:R20"/>
    <mergeCell ref="C25:G25"/>
    <mergeCell ref="M25:N25"/>
    <mergeCell ref="P25:R25"/>
    <mergeCell ref="C26:G26"/>
    <mergeCell ref="M26:N26"/>
    <mergeCell ref="P26:R26"/>
    <mergeCell ref="C23:G23"/>
    <mergeCell ref="M23:N23"/>
    <mergeCell ref="P23:R23"/>
    <mergeCell ref="C24:G24"/>
    <mergeCell ref="M24:N24"/>
    <mergeCell ref="P24:R24"/>
    <mergeCell ref="C29:G29"/>
    <mergeCell ref="M29:N29"/>
    <mergeCell ref="P29:R29"/>
    <mergeCell ref="C30:G30"/>
    <mergeCell ref="M30:N30"/>
    <mergeCell ref="P30:R30"/>
    <mergeCell ref="C27:G27"/>
    <mergeCell ref="M27:N27"/>
    <mergeCell ref="P27:R27"/>
    <mergeCell ref="C28:G28"/>
    <mergeCell ref="M28:N28"/>
    <mergeCell ref="P28:R28"/>
    <mergeCell ref="C33:G33"/>
    <mergeCell ref="M33:N33"/>
    <mergeCell ref="P33:R33"/>
    <mergeCell ref="C34:G34"/>
    <mergeCell ref="M34:N34"/>
    <mergeCell ref="P34:R34"/>
    <mergeCell ref="C31:G31"/>
    <mergeCell ref="M31:N31"/>
    <mergeCell ref="P31:R31"/>
    <mergeCell ref="C32:G32"/>
    <mergeCell ref="M32:N32"/>
    <mergeCell ref="P32:R32"/>
    <mergeCell ref="C38:G38"/>
    <mergeCell ref="M38:N38"/>
    <mergeCell ref="P38:R38"/>
    <mergeCell ref="C39:G39"/>
    <mergeCell ref="M39:N39"/>
    <mergeCell ref="P39:R39"/>
    <mergeCell ref="C35:G35"/>
    <mergeCell ref="M35:N35"/>
    <mergeCell ref="P35:R35"/>
    <mergeCell ref="C36:G36"/>
    <mergeCell ref="M36:N36"/>
    <mergeCell ref="P36:R36"/>
    <mergeCell ref="C42:G42"/>
    <mergeCell ref="M42:N42"/>
    <mergeCell ref="P42:R42"/>
    <mergeCell ref="C43:G43"/>
    <mergeCell ref="M43:N43"/>
    <mergeCell ref="P43:R43"/>
    <mergeCell ref="C40:G40"/>
    <mergeCell ref="M40:N40"/>
    <mergeCell ref="P40:R40"/>
    <mergeCell ref="C41:G41"/>
    <mergeCell ref="M41:N41"/>
    <mergeCell ref="P41:R41"/>
    <mergeCell ref="C46:G46"/>
    <mergeCell ref="M46:N46"/>
    <mergeCell ref="P46:R46"/>
    <mergeCell ref="C47:G47"/>
    <mergeCell ref="M47:N47"/>
    <mergeCell ref="P47:R47"/>
    <mergeCell ref="C44:G44"/>
    <mergeCell ref="M44:N44"/>
    <mergeCell ref="P44:R44"/>
    <mergeCell ref="C45:G45"/>
    <mergeCell ref="M45:N45"/>
    <mergeCell ref="P45:R45"/>
    <mergeCell ref="C50:G50"/>
    <mergeCell ref="M50:N50"/>
    <mergeCell ref="P50:R50"/>
    <mergeCell ref="C51:G51"/>
    <mergeCell ref="M51:N51"/>
    <mergeCell ref="P51:R51"/>
    <mergeCell ref="C48:G48"/>
    <mergeCell ref="M48:N48"/>
    <mergeCell ref="P48:R48"/>
    <mergeCell ref="C49:G49"/>
    <mergeCell ref="M49:N49"/>
    <mergeCell ref="P49:R49"/>
    <mergeCell ref="C54:G54"/>
    <mergeCell ref="M54:N54"/>
    <mergeCell ref="P54:R54"/>
    <mergeCell ref="C55:G55"/>
    <mergeCell ref="M55:N55"/>
    <mergeCell ref="P55:R55"/>
    <mergeCell ref="C52:G52"/>
    <mergeCell ref="M52:N52"/>
    <mergeCell ref="P52:R52"/>
    <mergeCell ref="C53:G53"/>
    <mergeCell ref="M53:N53"/>
    <mergeCell ref="P53:R53"/>
    <mergeCell ref="C58:G58"/>
    <mergeCell ref="M58:N58"/>
    <mergeCell ref="P58:R58"/>
    <mergeCell ref="C59:G59"/>
    <mergeCell ref="M59:N59"/>
    <mergeCell ref="P59:R59"/>
    <mergeCell ref="C56:G56"/>
    <mergeCell ref="M56:N56"/>
    <mergeCell ref="P56:R56"/>
    <mergeCell ref="C57:G57"/>
    <mergeCell ref="M57:N57"/>
    <mergeCell ref="P57:R57"/>
    <mergeCell ref="C62:G62"/>
    <mergeCell ref="M62:N62"/>
    <mergeCell ref="P62:R62"/>
    <mergeCell ref="C63:G63"/>
    <mergeCell ref="M63:N63"/>
    <mergeCell ref="P63:R63"/>
    <mergeCell ref="C60:G60"/>
    <mergeCell ref="M60:N60"/>
    <mergeCell ref="P60:R60"/>
    <mergeCell ref="C61:G61"/>
    <mergeCell ref="M61:N61"/>
    <mergeCell ref="P61:R61"/>
    <mergeCell ref="C66:G66"/>
    <mergeCell ref="M66:N66"/>
    <mergeCell ref="P66:R66"/>
    <mergeCell ref="C67:G67"/>
    <mergeCell ref="M67:N67"/>
    <mergeCell ref="P67:R67"/>
    <mergeCell ref="C64:G64"/>
    <mergeCell ref="M64:N64"/>
    <mergeCell ref="P64:R64"/>
    <mergeCell ref="C65:G65"/>
    <mergeCell ref="M65:N65"/>
    <mergeCell ref="P65:R65"/>
    <mergeCell ref="C70:G70"/>
    <mergeCell ref="M70:N70"/>
    <mergeCell ref="P70:R70"/>
    <mergeCell ref="C71:G71"/>
    <mergeCell ref="M71:N71"/>
    <mergeCell ref="P71:R71"/>
    <mergeCell ref="C68:G68"/>
    <mergeCell ref="M68:N68"/>
    <mergeCell ref="P68:R68"/>
    <mergeCell ref="C69:G69"/>
    <mergeCell ref="M69:N69"/>
    <mergeCell ref="P69:R69"/>
    <mergeCell ref="C74:G74"/>
    <mergeCell ref="M74:N74"/>
    <mergeCell ref="P74:R74"/>
    <mergeCell ref="C75:G75"/>
    <mergeCell ref="M75:N75"/>
    <mergeCell ref="P75:R75"/>
    <mergeCell ref="C72:G72"/>
    <mergeCell ref="M72:N72"/>
    <mergeCell ref="P72:R72"/>
    <mergeCell ref="C73:G73"/>
    <mergeCell ref="M73:N73"/>
    <mergeCell ref="P73:R73"/>
    <mergeCell ref="C78:G78"/>
    <mergeCell ref="M78:N78"/>
    <mergeCell ref="P78:R78"/>
    <mergeCell ref="C79:G79"/>
    <mergeCell ref="M79:N79"/>
    <mergeCell ref="P79:R79"/>
    <mergeCell ref="C76:G76"/>
    <mergeCell ref="M76:N76"/>
    <mergeCell ref="P76:R76"/>
    <mergeCell ref="C77:G77"/>
    <mergeCell ref="M77:N77"/>
    <mergeCell ref="P77:R77"/>
    <mergeCell ref="C82:G82"/>
    <mergeCell ref="M82:N82"/>
    <mergeCell ref="P82:R82"/>
    <mergeCell ref="C83:G83"/>
    <mergeCell ref="M83:N83"/>
    <mergeCell ref="P83:R83"/>
    <mergeCell ref="C80:G80"/>
    <mergeCell ref="M80:N80"/>
    <mergeCell ref="P80:R80"/>
    <mergeCell ref="C81:G81"/>
    <mergeCell ref="M81:N81"/>
    <mergeCell ref="P81:R81"/>
    <mergeCell ref="C86:G86"/>
    <mergeCell ref="M86:N86"/>
    <mergeCell ref="P86:R86"/>
    <mergeCell ref="C87:G87"/>
    <mergeCell ref="M87:N87"/>
    <mergeCell ref="P87:R87"/>
    <mergeCell ref="C84:G84"/>
    <mergeCell ref="M84:N84"/>
    <mergeCell ref="P84:R84"/>
    <mergeCell ref="C85:G85"/>
    <mergeCell ref="M85:N85"/>
    <mergeCell ref="P85:R85"/>
    <mergeCell ref="C90:G90"/>
    <mergeCell ref="M90:N90"/>
    <mergeCell ref="P90:R90"/>
    <mergeCell ref="C91:G91"/>
    <mergeCell ref="M91:N91"/>
    <mergeCell ref="P91:R91"/>
    <mergeCell ref="C88:G88"/>
    <mergeCell ref="M88:N88"/>
    <mergeCell ref="P88:R88"/>
    <mergeCell ref="C89:G89"/>
    <mergeCell ref="M89:N89"/>
    <mergeCell ref="P89:R89"/>
    <mergeCell ref="C94:G94"/>
    <mergeCell ref="M94:N94"/>
    <mergeCell ref="P94:R94"/>
    <mergeCell ref="C95:G95"/>
    <mergeCell ref="M95:N95"/>
    <mergeCell ref="P95:R95"/>
    <mergeCell ref="C92:G92"/>
    <mergeCell ref="M92:N92"/>
    <mergeCell ref="P92:R92"/>
    <mergeCell ref="C93:G93"/>
    <mergeCell ref="M93:N93"/>
    <mergeCell ref="P93:R93"/>
    <mergeCell ref="C98:G98"/>
    <mergeCell ref="M98:N98"/>
    <mergeCell ref="P98:R98"/>
    <mergeCell ref="C99:G99"/>
    <mergeCell ref="M99:N99"/>
    <mergeCell ref="P99:R99"/>
    <mergeCell ref="C96:G96"/>
    <mergeCell ref="M96:N96"/>
    <mergeCell ref="P96:R96"/>
    <mergeCell ref="C97:G97"/>
    <mergeCell ref="M97:N97"/>
    <mergeCell ref="P97:R97"/>
    <mergeCell ref="C102:G102"/>
    <mergeCell ref="M102:N102"/>
    <mergeCell ref="P102:R102"/>
    <mergeCell ref="C103:G103"/>
    <mergeCell ref="M103:N103"/>
    <mergeCell ref="P103:R103"/>
    <mergeCell ref="C100:G100"/>
    <mergeCell ref="M100:N100"/>
    <mergeCell ref="P100:R100"/>
    <mergeCell ref="C101:G101"/>
    <mergeCell ref="M101:N101"/>
    <mergeCell ref="P101:R101"/>
    <mergeCell ref="C106:G106"/>
    <mergeCell ref="M106:N106"/>
    <mergeCell ref="P106:R106"/>
    <mergeCell ref="C107:G107"/>
    <mergeCell ref="M107:N107"/>
    <mergeCell ref="P107:R107"/>
    <mergeCell ref="C104:G104"/>
    <mergeCell ref="M104:N104"/>
    <mergeCell ref="P104:R104"/>
    <mergeCell ref="C105:G105"/>
    <mergeCell ref="M105:N105"/>
    <mergeCell ref="P105:R105"/>
    <mergeCell ref="C110:G110"/>
    <mergeCell ref="M110:N110"/>
    <mergeCell ref="P110:R110"/>
    <mergeCell ref="C111:G111"/>
    <mergeCell ref="M111:N111"/>
    <mergeCell ref="P111:R111"/>
    <mergeCell ref="C108:G108"/>
    <mergeCell ref="M108:N108"/>
    <mergeCell ref="P108:R108"/>
    <mergeCell ref="C109:G109"/>
    <mergeCell ref="M109:N109"/>
    <mergeCell ref="P109:R109"/>
    <mergeCell ref="C114:G114"/>
    <mergeCell ref="M114:N114"/>
    <mergeCell ref="P114:R114"/>
    <mergeCell ref="C115:G115"/>
    <mergeCell ref="M115:N115"/>
    <mergeCell ref="P115:R115"/>
    <mergeCell ref="C112:G112"/>
    <mergeCell ref="M112:N112"/>
    <mergeCell ref="P112:R112"/>
    <mergeCell ref="C113:G113"/>
    <mergeCell ref="M113:N113"/>
    <mergeCell ref="P113:R113"/>
    <mergeCell ref="C118:G118"/>
    <mergeCell ref="M118:N118"/>
    <mergeCell ref="P118:R118"/>
    <mergeCell ref="C119:G119"/>
    <mergeCell ref="M119:N119"/>
    <mergeCell ref="P119:R119"/>
    <mergeCell ref="C116:G116"/>
    <mergeCell ref="M116:N116"/>
    <mergeCell ref="P116:R116"/>
    <mergeCell ref="C117:G117"/>
    <mergeCell ref="M117:N117"/>
    <mergeCell ref="P117:R117"/>
    <mergeCell ref="C123:G123"/>
    <mergeCell ref="M123:N123"/>
    <mergeCell ref="P123:R123"/>
    <mergeCell ref="C124:G124"/>
    <mergeCell ref="M124:N124"/>
    <mergeCell ref="P124:R124"/>
    <mergeCell ref="C120:G120"/>
    <mergeCell ref="M120:N120"/>
    <mergeCell ref="P120:R120"/>
    <mergeCell ref="C121:G121"/>
    <mergeCell ref="M121:N121"/>
    <mergeCell ref="P121:R121"/>
    <mergeCell ref="C122:G122"/>
    <mergeCell ref="M122:N122"/>
    <mergeCell ref="P122:R122"/>
    <mergeCell ref="C128:G128"/>
    <mergeCell ref="M128:N128"/>
    <mergeCell ref="P128:R128"/>
    <mergeCell ref="C129:G129"/>
    <mergeCell ref="M129:N129"/>
    <mergeCell ref="P129:R129"/>
    <mergeCell ref="C125:G125"/>
    <mergeCell ref="M125:N125"/>
    <mergeCell ref="P125:R125"/>
    <mergeCell ref="C126:G126"/>
    <mergeCell ref="M126:N126"/>
    <mergeCell ref="P126:R126"/>
    <mergeCell ref="C127:G127"/>
    <mergeCell ref="M127:N127"/>
    <mergeCell ref="P127:R127"/>
    <mergeCell ref="C132:G132"/>
    <mergeCell ref="M132:N132"/>
    <mergeCell ref="P132:R132"/>
    <mergeCell ref="C133:G133"/>
    <mergeCell ref="M133:N133"/>
    <mergeCell ref="P133:R133"/>
    <mergeCell ref="C130:G130"/>
    <mergeCell ref="M130:N130"/>
    <mergeCell ref="P130:R130"/>
    <mergeCell ref="C131:G131"/>
    <mergeCell ref="M131:N131"/>
    <mergeCell ref="P131:R131"/>
    <mergeCell ref="C136:G136"/>
    <mergeCell ref="M136:N136"/>
    <mergeCell ref="P136:R136"/>
    <mergeCell ref="C137:G137"/>
    <mergeCell ref="M137:N137"/>
    <mergeCell ref="P137:R137"/>
    <mergeCell ref="C134:G134"/>
    <mergeCell ref="M134:N134"/>
    <mergeCell ref="P134:R134"/>
    <mergeCell ref="C135:G135"/>
    <mergeCell ref="M135:N135"/>
    <mergeCell ref="P135:R135"/>
    <mergeCell ref="C140:G140"/>
    <mergeCell ref="M140:N140"/>
    <mergeCell ref="P140:R140"/>
    <mergeCell ref="C141:G141"/>
    <mergeCell ref="M141:N141"/>
    <mergeCell ref="P141:R141"/>
    <mergeCell ref="C138:G138"/>
    <mergeCell ref="M138:N138"/>
    <mergeCell ref="P138:R138"/>
    <mergeCell ref="C139:G139"/>
    <mergeCell ref="M139:N139"/>
    <mergeCell ref="P139:R139"/>
    <mergeCell ref="C144:G144"/>
    <mergeCell ref="M144:N144"/>
    <mergeCell ref="P144:R144"/>
    <mergeCell ref="C146:G146"/>
    <mergeCell ref="M146:N146"/>
    <mergeCell ref="P146:R146"/>
    <mergeCell ref="C142:G142"/>
    <mergeCell ref="M142:N142"/>
    <mergeCell ref="P142:R142"/>
    <mergeCell ref="C143:G143"/>
    <mergeCell ref="M143:N143"/>
    <mergeCell ref="P143:R143"/>
    <mergeCell ref="C145:G145"/>
    <mergeCell ref="M145:N145"/>
    <mergeCell ref="P145:R145"/>
    <mergeCell ref="C149:G149"/>
    <mergeCell ref="M149:N149"/>
    <mergeCell ref="P149:R149"/>
    <mergeCell ref="C150:G150"/>
    <mergeCell ref="M150:N150"/>
    <mergeCell ref="P150:R150"/>
    <mergeCell ref="C147:G147"/>
    <mergeCell ref="M147:N147"/>
    <mergeCell ref="P147:R147"/>
    <mergeCell ref="C148:G148"/>
    <mergeCell ref="M148:N148"/>
    <mergeCell ref="P148:R148"/>
    <mergeCell ref="C153:G153"/>
    <mergeCell ref="M153:N153"/>
    <mergeCell ref="P153:R153"/>
    <mergeCell ref="C154:G154"/>
    <mergeCell ref="M154:N154"/>
    <mergeCell ref="P154:R154"/>
    <mergeCell ref="C151:G151"/>
    <mergeCell ref="M151:N151"/>
    <mergeCell ref="P151:R151"/>
    <mergeCell ref="C152:G152"/>
    <mergeCell ref="M152:N152"/>
    <mergeCell ref="P152:R152"/>
    <mergeCell ref="C157:G157"/>
    <mergeCell ref="M157:N157"/>
    <mergeCell ref="P157:R157"/>
    <mergeCell ref="C158:G158"/>
    <mergeCell ref="M158:N158"/>
    <mergeCell ref="P158:R158"/>
    <mergeCell ref="C155:G155"/>
    <mergeCell ref="M155:N155"/>
    <mergeCell ref="P155:R155"/>
    <mergeCell ref="C156:G156"/>
    <mergeCell ref="M156:N156"/>
    <mergeCell ref="P156:R156"/>
    <mergeCell ref="C161:G161"/>
    <mergeCell ref="M161:N161"/>
    <mergeCell ref="P161:R161"/>
    <mergeCell ref="C162:G162"/>
    <mergeCell ref="M162:N162"/>
    <mergeCell ref="P162:R162"/>
    <mergeCell ref="C159:G159"/>
    <mergeCell ref="M159:N159"/>
    <mergeCell ref="P159:R159"/>
    <mergeCell ref="C160:G160"/>
    <mergeCell ref="M160:N160"/>
    <mergeCell ref="P160:R160"/>
    <mergeCell ref="C165:G165"/>
    <mergeCell ref="M165:N165"/>
    <mergeCell ref="P165:R165"/>
    <mergeCell ref="C166:G166"/>
    <mergeCell ref="M166:N166"/>
    <mergeCell ref="P166:R166"/>
    <mergeCell ref="C163:G163"/>
    <mergeCell ref="M163:N163"/>
    <mergeCell ref="P163:R163"/>
    <mergeCell ref="C164:G164"/>
    <mergeCell ref="M164:N164"/>
    <mergeCell ref="P164:R164"/>
    <mergeCell ref="C167:G167"/>
    <mergeCell ref="M167:N167"/>
    <mergeCell ref="P167:R167"/>
    <mergeCell ref="C168:G168"/>
    <mergeCell ref="M168:N168"/>
    <mergeCell ref="P168:R168"/>
    <mergeCell ref="C169:G169"/>
    <mergeCell ref="M169:N169"/>
    <mergeCell ref="P169:R169"/>
    <mergeCell ref="C171:G171"/>
    <mergeCell ref="M171:N171"/>
    <mergeCell ref="P171:R171"/>
    <mergeCell ref="C170:G170"/>
    <mergeCell ref="M170:N170"/>
    <mergeCell ref="P170:R170"/>
    <mergeCell ref="C174:G174"/>
    <mergeCell ref="M174:N174"/>
    <mergeCell ref="P174:R174"/>
    <mergeCell ref="C175:G175"/>
    <mergeCell ref="M175:N175"/>
    <mergeCell ref="P175:R175"/>
    <mergeCell ref="C172:G172"/>
    <mergeCell ref="M172:N172"/>
    <mergeCell ref="P172:R172"/>
    <mergeCell ref="C173:G173"/>
    <mergeCell ref="M173:N173"/>
    <mergeCell ref="P173:R173"/>
    <mergeCell ref="C178:G178"/>
    <mergeCell ref="M178:N178"/>
    <mergeCell ref="P178:R178"/>
    <mergeCell ref="C179:G179"/>
    <mergeCell ref="M179:N179"/>
    <mergeCell ref="P179:R179"/>
    <mergeCell ref="C176:G176"/>
    <mergeCell ref="M176:N176"/>
    <mergeCell ref="P176:R176"/>
    <mergeCell ref="C177:G177"/>
    <mergeCell ref="M177:N177"/>
    <mergeCell ref="P177:R177"/>
    <mergeCell ref="C182:G182"/>
    <mergeCell ref="M182:N182"/>
    <mergeCell ref="P182:R182"/>
    <mergeCell ref="C183:G183"/>
    <mergeCell ref="M183:N183"/>
    <mergeCell ref="P183:R183"/>
    <mergeCell ref="C180:G180"/>
    <mergeCell ref="M180:N180"/>
    <mergeCell ref="P180:R180"/>
    <mergeCell ref="C181:G181"/>
    <mergeCell ref="M181:N181"/>
    <mergeCell ref="P181:R181"/>
    <mergeCell ref="C186:G186"/>
    <mergeCell ref="M186:N186"/>
    <mergeCell ref="P186:R186"/>
    <mergeCell ref="C188:G188"/>
    <mergeCell ref="M188:N188"/>
    <mergeCell ref="P188:R188"/>
    <mergeCell ref="C184:G184"/>
    <mergeCell ref="M184:N184"/>
    <mergeCell ref="P184:R184"/>
    <mergeCell ref="C185:G185"/>
    <mergeCell ref="M185:N185"/>
    <mergeCell ref="P185:R185"/>
    <mergeCell ref="C187:G187"/>
    <mergeCell ref="M187:N187"/>
    <mergeCell ref="P187:R187"/>
    <mergeCell ref="C194:G194"/>
    <mergeCell ref="M194:N194"/>
    <mergeCell ref="P194:R194"/>
    <mergeCell ref="C195:G195"/>
    <mergeCell ref="M195:N195"/>
    <mergeCell ref="P195:R195"/>
    <mergeCell ref="C191:G191"/>
    <mergeCell ref="M191:N191"/>
    <mergeCell ref="P191:R191"/>
    <mergeCell ref="C193:G193"/>
    <mergeCell ref="M193:N193"/>
    <mergeCell ref="P193:R193"/>
    <mergeCell ref="C198:G198"/>
    <mergeCell ref="M198:N198"/>
    <mergeCell ref="P198:R198"/>
    <mergeCell ref="C199:G199"/>
    <mergeCell ref="M199:N199"/>
    <mergeCell ref="P199:R199"/>
    <mergeCell ref="C196:G196"/>
    <mergeCell ref="M196:N196"/>
    <mergeCell ref="P196:R196"/>
    <mergeCell ref="C197:G197"/>
    <mergeCell ref="M197:N197"/>
    <mergeCell ref="P197:R197"/>
    <mergeCell ref="C189:G189"/>
    <mergeCell ref="C190:G190"/>
    <mergeCell ref="C192:G192"/>
    <mergeCell ref="M189:N189"/>
    <mergeCell ref="M190:N190"/>
    <mergeCell ref="M192:N192"/>
    <mergeCell ref="P192:R192"/>
    <mergeCell ref="P190:R190"/>
    <mergeCell ref="P189:R189"/>
  </mergeCells>
  <pageMargins left="0" right="0" top="0" bottom="0" header="0" footer="0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Ines Molnar</dc:creator>
  <cp:keywords/>
  <dc:description/>
  <cp:lastModifiedBy>Ines Molnar</cp:lastModifiedBy>
  <cp:revision/>
  <cp:lastPrinted>2025-11-20T15:30:55Z</cp:lastPrinted>
  <dcterms:created xsi:type="dcterms:W3CDTF">2023-10-11T10:52:33Z</dcterms:created>
  <dcterms:modified xsi:type="dcterms:W3CDTF">2026-03-06T14:36:23Z</dcterms:modified>
  <cp:category/>
  <cp:contentStatus/>
</cp:coreProperties>
</file>