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es\OneDrive - Zagrebačka filharmonija\Radna površina\Upravno vijeće\"/>
    </mc:Choice>
  </mc:AlternateContent>
  <xr:revisionPtr revIDLastSave="0" documentId="13_ncr:1_{AD4846B3-D369-4693-9920-A6698AF6AF4C}" xr6:coauthVersionLast="47" xr6:coauthVersionMax="47" xr10:uidLastSave="{00000000-0000-0000-0000-000000000000}"/>
  <bookViews>
    <workbookView xWindow="-120" yWindow="-120" windowWidth="29040" windowHeight="15720" xr2:uid="{6ADFBF70-EE90-41FB-976E-886397D4E4E4}"/>
  </bookViews>
  <sheets>
    <sheet name="List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55" i="2" l="1"/>
  <c r="K148" i="2"/>
  <c r="I148" i="2"/>
  <c r="I155" i="2"/>
  <c r="K200" i="2"/>
  <c r="K199" i="2"/>
  <c r="K198" i="2"/>
  <c r="K194" i="2" s="1"/>
  <c r="K197" i="2"/>
  <c r="K196" i="2"/>
  <c r="K195" i="2"/>
  <c r="I194" i="2"/>
  <c r="H194" i="2"/>
  <c r="K193" i="2"/>
  <c r="K189" i="2" s="1"/>
  <c r="K192" i="2"/>
  <c r="K191" i="2"/>
  <c r="K190" i="2"/>
  <c r="I189" i="2"/>
  <c r="H189" i="2"/>
  <c r="K188" i="2"/>
  <c r="K187" i="2"/>
  <c r="N187" i="2" s="1"/>
  <c r="K186" i="2"/>
  <c r="N186" i="2" s="1"/>
  <c r="K185" i="2"/>
  <c r="K184" i="2"/>
  <c r="N184" i="2" s="1"/>
  <c r="K183" i="2"/>
  <c r="N183" i="2" s="1"/>
  <c r="I182" i="2"/>
  <c r="H182" i="2"/>
  <c r="H179" i="2" s="1"/>
  <c r="N181" i="2"/>
  <c r="K181" i="2"/>
  <c r="K180" i="2" s="1"/>
  <c r="N180" i="2" s="1"/>
  <c r="I180" i="2"/>
  <c r="H180" i="2"/>
  <c r="I179" i="2"/>
  <c r="K178" i="2"/>
  <c r="K177" i="2"/>
  <c r="K176" i="2"/>
  <c r="K175" i="2" s="1"/>
  <c r="K174" i="2" s="1"/>
  <c r="H175" i="2"/>
  <c r="K173" i="2"/>
  <c r="K169" i="2" s="1"/>
  <c r="K172" i="2"/>
  <c r="N172" i="2" s="1"/>
  <c r="K171" i="2"/>
  <c r="K170" i="2"/>
  <c r="I169" i="2"/>
  <c r="H169" i="2"/>
  <c r="K168" i="2"/>
  <c r="K167" i="2"/>
  <c r="H167" i="2"/>
  <c r="N166" i="2"/>
  <c r="K166" i="2"/>
  <c r="K165" i="2"/>
  <c r="K164" i="2"/>
  <c r="N164" i="2" s="1"/>
  <c r="I164" i="2"/>
  <c r="H164" i="2"/>
  <c r="K163" i="2"/>
  <c r="N162" i="2"/>
  <c r="K162" i="2"/>
  <c r="N161" i="2"/>
  <c r="K161" i="2"/>
  <c r="N160" i="2"/>
  <c r="K160" i="2"/>
  <c r="K159" i="2"/>
  <c r="N159" i="2" s="1"/>
  <c r="N158" i="2"/>
  <c r="K158" i="2"/>
  <c r="K157" i="2"/>
  <c r="N157" i="2" s="1"/>
  <c r="N156" i="2"/>
  <c r="K156" i="2"/>
  <c r="H155" i="2"/>
  <c r="K154" i="2"/>
  <c r="K153" i="2"/>
  <c r="K152" i="2"/>
  <c r="K151" i="2"/>
  <c r="K150" i="2"/>
  <c r="N150" i="2" s="1"/>
  <c r="K149" i="2"/>
  <c r="N149" i="2" s="1"/>
  <c r="H148" i="2"/>
  <c r="K147" i="2"/>
  <c r="N147" i="2" s="1"/>
  <c r="N146" i="2"/>
  <c r="K146" i="2"/>
  <c r="K145" i="2"/>
  <c r="K144" i="2"/>
  <c r="N144" i="2" s="1"/>
  <c r="K143" i="2"/>
  <c r="N143" i="2" s="1"/>
  <c r="K142" i="2"/>
  <c r="N142" i="2" s="1"/>
  <c r="K141" i="2"/>
  <c r="N141" i="2" s="1"/>
  <c r="K140" i="2"/>
  <c r="N140" i="2" s="1"/>
  <c r="I139" i="2"/>
  <c r="H139" i="2"/>
  <c r="H138" i="2" s="1"/>
  <c r="K137" i="2"/>
  <c r="K136" i="2"/>
  <c r="K135" i="2"/>
  <c r="K134" i="2"/>
  <c r="I134" i="2"/>
  <c r="H134" i="2"/>
  <c r="K133" i="2"/>
  <c r="N133" i="2" s="1"/>
  <c r="K132" i="2"/>
  <c r="N131" i="2"/>
  <c r="K131" i="2"/>
  <c r="K130" i="2"/>
  <c r="N130" i="2" s="1"/>
  <c r="K129" i="2"/>
  <c r="K128" i="2"/>
  <c r="N128" i="2" s="1"/>
  <c r="K127" i="2"/>
  <c r="K126" i="2"/>
  <c r="N126" i="2" s="1"/>
  <c r="K125" i="2"/>
  <c r="K124" i="2"/>
  <c r="N124" i="2" s="1"/>
  <c r="K123" i="2"/>
  <c r="K122" i="2"/>
  <c r="N122" i="2" s="1"/>
  <c r="K121" i="2"/>
  <c r="N121" i="2" s="1"/>
  <c r="K120" i="2"/>
  <c r="K119" i="2"/>
  <c r="K118" i="2"/>
  <c r="K117" i="2"/>
  <c r="K116" i="2"/>
  <c r="K115" i="2"/>
  <c r="K114" i="2"/>
  <c r="K111" i="2" s="1"/>
  <c r="K113" i="2"/>
  <c r="N113" i="2" s="1"/>
  <c r="K112" i="2"/>
  <c r="I111" i="2"/>
  <c r="H111" i="2"/>
  <c r="K110" i="2"/>
  <c r="N110" i="2" s="1"/>
  <c r="K109" i="2"/>
  <c r="K108" i="2"/>
  <c r="N107" i="2"/>
  <c r="K107" i="2"/>
  <c r="K106" i="2"/>
  <c r="N106" i="2" s="1"/>
  <c r="K105" i="2"/>
  <c r="N105" i="2" s="1"/>
  <c r="K104" i="2"/>
  <c r="N103" i="2"/>
  <c r="K103" i="2"/>
  <c r="N102" i="2"/>
  <c r="K102" i="2"/>
  <c r="K101" i="2"/>
  <c r="N101" i="2" s="1"/>
  <c r="K100" i="2"/>
  <c r="N100" i="2" s="1"/>
  <c r="K99" i="2"/>
  <c r="N99" i="2" s="1"/>
  <c r="K98" i="2"/>
  <c r="N98" i="2" s="1"/>
  <c r="N97" i="2"/>
  <c r="K97" i="2"/>
  <c r="N96" i="2"/>
  <c r="K96" i="2"/>
  <c r="K95" i="2"/>
  <c r="N95" i="2" s="1"/>
  <c r="K94" i="2"/>
  <c r="N94" i="2" s="1"/>
  <c r="K93" i="2"/>
  <c r="K92" i="2"/>
  <c r="N92" i="2" s="1"/>
  <c r="K91" i="2"/>
  <c r="N90" i="2"/>
  <c r="K90" i="2"/>
  <c r="N89" i="2"/>
  <c r="K89" i="2"/>
  <c r="K88" i="2"/>
  <c r="N88" i="2" s="1"/>
  <c r="K87" i="2"/>
  <c r="K86" i="2"/>
  <c r="N86" i="2" s="1"/>
  <c r="K85" i="2"/>
  <c r="N85" i="2" s="1"/>
  <c r="N84" i="2"/>
  <c r="K84" i="2"/>
  <c r="K83" i="2"/>
  <c r="N83" i="2" s="1"/>
  <c r="K82" i="2"/>
  <c r="N82" i="2" s="1"/>
  <c r="N81" i="2"/>
  <c r="K81" i="2"/>
  <c r="K80" i="2"/>
  <c r="K79" i="2"/>
  <c r="K78" i="2"/>
  <c r="K77" i="2"/>
  <c r="K76" i="2" s="1"/>
  <c r="I76" i="2"/>
  <c r="H76" i="2"/>
  <c r="K75" i="2"/>
  <c r="N75" i="2" s="1"/>
  <c r="K74" i="2"/>
  <c r="K73" i="2"/>
  <c r="N72" i="2"/>
  <c r="K72" i="2"/>
  <c r="K71" i="2"/>
  <c r="N71" i="2" s="1"/>
  <c r="K70" i="2"/>
  <c r="K69" i="2"/>
  <c r="N69" i="2" s="1"/>
  <c r="N68" i="2"/>
  <c r="K68" i="2"/>
  <c r="K67" i="2"/>
  <c r="K66" i="2"/>
  <c r="K65" i="2"/>
  <c r="N65" i="2" s="1"/>
  <c r="K64" i="2"/>
  <c r="N64" i="2" s="1"/>
  <c r="N63" i="2"/>
  <c r="K63" i="2"/>
  <c r="K62" i="2"/>
  <c r="N62" i="2" s="1"/>
  <c r="K61" i="2"/>
  <c r="K60" i="2"/>
  <c r="K59" i="2"/>
  <c r="N59" i="2" s="1"/>
  <c r="K58" i="2"/>
  <c r="K57" i="2"/>
  <c r="K56" i="2"/>
  <c r="N56" i="2" s="1"/>
  <c r="K55" i="2"/>
  <c r="K52" i="2" s="1"/>
  <c r="K54" i="2"/>
  <c r="N54" i="2" s="1"/>
  <c r="K53" i="2"/>
  <c r="N53" i="2" s="1"/>
  <c r="I52" i="2"/>
  <c r="H52" i="2"/>
  <c r="H51" i="2" s="1"/>
  <c r="H50" i="2" s="1"/>
  <c r="H49" i="2" s="1"/>
  <c r="H42" i="2" s="1"/>
  <c r="H41" i="2" s="1"/>
  <c r="H40" i="2" s="1"/>
  <c r="H39" i="2" s="1"/>
  <c r="I51" i="2"/>
  <c r="K48" i="2"/>
  <c r="I47" i="2"/>
  <c r="H47" i="2"/>
  <c r="K47" i="2" s="1"/>
  <c r="K46" i="2"/>
  <c r="N46" i="2" s="1"/>
  <c r="I45" i="2"/>
  <c r="H45" i="2"/>
  <c r="K45" i="2" s="1"/>
  <c r="N45" i="2" s="1"/>
  <c r="K44" i="2"/>
  <c r="N44" i="2" s="1"/>
  <c r="I43" i="2"/>
  <c r="H43" i="2"/>
  <c r="K43" i="2" s="1"/>
  <c r="N43" i="2" s="1"/>
  <c r="K36" i="2"/>
  <c r="K34" i="2" s="1"/>
  <c r="I34" i="2"/>
  <c r="H34" i="2"/>
  <c r="N33" i="2"/>
  <c r="K33" i="2"/>
  <c r="N32" i="2"/>
  <c r="K32" i="2"/>
  <c r="I32" i="2"/>
  <c r="H32" i="2"/>
  <c r="K31" i="2"/>
  <c r="K30" i="2" s="1"/>
  <c r="I30" i="2"/>
  <c r="H30" i="2"/>
  <c r="K29" i="2"/>
  <c r="N29" i="2" s="1"/>
  <c r="I28" i="2"/>
  <c r="H28" i="2"/>
  <c r="K27" i="2"/>
  <c r="I26" i="2"/>
  <c r="H26" i="2"/>
  <c r="K25" i="2"/>
  <c r="N25" i="2" s="1"/>
  <c r="K24" i="2"/>
  <c r="N24" i="2" s="1"/>
  <c r="N23" i="2"/>
  <c r="K23" i="2"/>
  <c r="K22" i="2"/>
  <c r="I21" i="2"/>
  <c r="H21" i="2"/>
  <c r="K20" i="2"/>
  <c r="K19" i="2"/>
  <c r="N19" i="2" s="1"/>
  <c r="K18" i="2"/>
  <c r="I18" i="2"/>
  <c r="H18" i="2"/>
  <c r="H17" i="2"/>
  <c r="H16" i="2" s="1"/>
  <c r="H15" i="2" s="1"/>
  <c r="H14" i="2" s="1"/>
  <c r="K21" i="2" l="1"/>
  <c r="K26" i="2"/>
  <c r="N26" i="2" s="1"/>
  <c r="N21" i="2"/>
  <c r="I17" i="2"/>
  <c r="I16" i="2" s="1"/>
  <c r="I15" i="2" s="1"/>
  <c r="I14" i="2" s="1"/>
  <c r="I138" i="2"/>
  <c r="I50" i="2" s="1"/>
  <c r="I49" i="2" s="1"/>
  <c r="I42" i="2" s="1"/>
  <c r="I41" i="2" s="1"/>
  <c r="I40" i="2" s="1"/>
  <c r="I39" i="2" s="1"/>
  <c r="N76" i="2"/>
  <c r="K51" i="2"/>
  <c r="N52" i="2"/>
  <c r="N111" i="2"/>
  <c r="N169" i="2"/>
  <c r="N22" i="2"/>
  <c r="N27" i="2"/>
  <c r="N148" i="2"/>
  <c r="N155" i="2"/>
  <c r="N18" i="2"/>
  <c r="K28" i="2"/>
  <c r="N28" i="2" s="1"/>
  <c r="N55" i="2"/>
  <c r="K139" i="2"/>
  <c r="K182" i="2"/>
  <c r="N51" i="2" l="1"/>
  <c r="N139" i="2"/>
  <c r="K138" i="2"/>
  <c r="N138" i="2" s="1"/>
  <c r="K17" i="2"/>
  <c r="N182" i="2"/>
  <c r="K179" i="2"/>
  <c r="N179" i="2" s="1"/>
  <c r="K50" i="2" l="1"/>
  <c r="K49" i="2" s="1"/>
  <c r="K16" i="2"/>
  <c r="N17" i="2"/>
  <c r="N50" i="2" l="1"/>
  <c r="K42" i="2"/>
  <c r="N49" i="2"/>
  <c r="N16" i="2"/>
  <c r="K15" i="2"/>
  <c r="K14" i="2" l="1"/>
  <c r="N14" i="2" s="1"/>
  <c r="N15" i="2"/>
  <c r="K41" i="2"/>
  <c r="N42" i="2"/>
  <c r="N41" i="2" l="1"/>
  <c r="K40" i="2"/>
  <c r="N40" i="2" l="1"/>
  <c r="K39" i="2"/>
  <c r="N39" i="2" s="1"/>
</calcChain>
</file>

<file path=xl/sharedStrings.xml><?xml version="1.0" encoding="utf-8"?>
<sst xmlns="http://schemas.openxmlformats.org/spreadsheetml/2006/main" count="548" uniqueCount="274">
  <si>
    <t>ZAGREBAČKA FILHARMONIJA</t>
  </si>
  <si>
    <t>TRG STJEPANA RADIĆA 4</t>
  </si>
  <si>
    <t>OIB: 38657725741</t>
  </si>
  <si>
    <t>POZICIJA</t>
  </si>
  <si>
    <t>BROJ KONTA</t>
  </si>
  <si>
    <t>VRSTA PRIHODA / PRIMITAKA</t>
  </si>
  <si>
    <t>Korisnik</t>
  </si>
  <si>
    <t>K325</t>
  </si>
  <si>
    <t>SVEUKUPNO PRIHODI</t>
  </si>
  <si>
    <t>Razdjel</t>
  </si>
  <si>
    <t>024</t>
  </si>
  <si>
    <t>GRADSKI URED ZA KULTURU, MEĐUGRADSKU I MEĐUNARODNU SURADNJU I CIVILNO DRUŠTVO</t>
  </si>
  <si>
    <t>Glava</t>
  </si>
  <si>
    <t>02</t>
  </si>
  <si>
    <t>USTANOVE U KULTURI</t>
  </si>
  <si>
    <t>Podglava</t>
  </si>
  <si>
    <t>24867</t>
  </si>
  <si>
    <t>Izvor</t>
  </si>
  <si>
    <t>1.1.1</t>
  </si>
  <si>
    <t>OPĆI PRIHODI I PRIMICI - PRORAČUNSKI KORISNICI</t>
  </si>
  <si>
    <t>6711</t>
  </si>
  <si>
    <t>Prihodi iz nadležnog proračuna za financiranje rashoda poslovanja</t>
  </si>
  <si>
    <t>6712</t>
  </si>
  <si>
    <t>Prihodi iz nadležnog proračuna za financiranje rashoda za nabavu nefinancijske imovine</t>
  </si>
  <si>
    <t>3.1.1</t>
  </si>
  <si>
    <t>VLASTITI PRIHODI-PRORAČUNSKI KORISNICI</t>
  </si>
  <si>
    <t>P9205101</t>
  </si>
  <si>
    <t>6413</t>
  </si>
  <si>
    <t>Kamate na oročena sredstva i depozite po viđenju</t>
  </si>
  <si>
    <t>P9205102</t>
  </si>
  <si>
    <t>6415</t>
  </si>
  <si>
    <t>Prihodi od pozitivnih tečajnih razlika i razlika zbog primjene valutne klauzule</t>
  </si>
  <si>
    <t>P0019437</t>
  </si>
  <si>
    <t>6615</t>
  </si>
  <si>
    <t>Prihodi od pruženih usluga</t>
  </si>
  <si>
    <t>P9207149</t>
  </si>
  <si>
    <t>6831</t>
  </si>
  <si>
    <t>Ostali prihodi</t>
  </si>
  <si>
    <t>4.3.1</t>
  </si>
  <si>
    <t>PRIHODI ZA POSEBNE NAMJENE-PRORAČUNSKI KORISNICI</t>
  </si>
  <si>
    <t>P0019438</t>
  </si>
  <si>
    <t>6526</t>
  </si>
  <si>
    <t>Ostali nespomenuti prihodi</t>
  </si>
  <si>
    <t>5.2.1</t>
  </si>
  <si>
    <t>POMOĆI IZ DRUGIH PRORAČUNA-PK</t>
  </si>
  <si>
    <t>P9205100</t>
  </si>
  <si>
    <t>6361</t>
  </si>
  <si>
    <t>Tekuće pomoći proračunskim korisnicima iz proračuna koji im nije nadležan</t>
  </si>
  <si>
    <t>5.6.1</t>
  </si>
  <si>
    <t>POMOĆI TEMELJEM PRIJENOSA EU SREDSTAVA-PK</t>
  </si>
  <si>
    <t>P0019451</t>
  </si>
  <si>
    <t>6381</t>
  </si>
  <si>
    <t>Tekuće pomoći temeljem prijenosa EU sredstava</t>
  </si>
  <si>
    <t>6.1.1.</t>
  </si>
  <si>
    <t>DONACIJE - PRORAČUNSKI KORISNICI</t>
  </si>
  <si>
    <t>P9207471</t>
  </si>
  <si>
    <t>6631</t>
  </si>
  <si>
    <t>Tekuće donacije</t>
  </si>
  <si>
    <t>7.1.1</t>
  </si>
  <si>
    <t>PRIHODI OD PRODAJE ILI ZAMJ. NEF. IMOVINE I NAKN. S NASL.-PK</t>
  </si>
  <si>
    <t>Stambeni objekti</t>
  </si>
  <si>
    <t>P9205103</t>
  </si>
  <si>
    <t>7226</t>
  </si>
  <si>
    <t>Sportska i glazbena oprema</t>
  </si>
  <si>
    <t>VRSTA RASHODA / IZDATAKA</t>
  </si>
  <si>
    <t>SVEUKUPNO RASHODI</t>
  </si>
  <si>
    <t>R9004677</t>
  </si>
  <si>
    <t>9222</t>
  </si>
  <si>
    <t>Manjak prihoda</t>
  </si>
  <si>
    <t>R9004678</t>
  </si>
  <si>
    <t>R9004679</t>
  </si>
  <si>
    <t>Glavni program</t>
  </si>
  <si>
    <t>A02</t>
  </si>
  <si>
    <t>PRORAČUNSKI KORISNICI</t>
  </si>
  <si>
    <t>Program</t>
  </si>
  <si>
    <t>2124</t>
  </si>
  <si>
    <t>JAVNA UPRAVA I ADMINISTRACIJA</t>
  </si>
  <si>
    <t>Aktivnost</t>
  </si>
  <si>
    <t>A212401</t>
  </si>
  <si>
    <t>REDOVNA DJELATNOST PRORAČUNSKIH KORISNIKA</t>
  </si>
  <si>
    <t>1.1.2</t>
  </si>
  <si>
    <t>OPĆI PRIHODI I PRIMICI - PK U SUSTAVU RIZNICE</t>
  </si>
  <si>
    <t>R0196677</t>
  </si>
  <si>
    <t>3111</t>
  </si>
  <si>
    <t>Plaće za redovan rad</t>
  </si>
  <si>
    <t>R0196680</t>
  </si>
  <si>
    <t>3121</t>
  </si>
  <si>
    <t>Ostali rashodi za zaposlene</t>
  </si>
  <si>
    <t>R0196682</t>
  </si>
  <si>
    <t>3132</t>
  </si>
  <si>
    <t>Doprinosi za obvezno zdravstveno osiguranje</t>
  </si>
  <si>
    <t>R0196685</t>
  </si>
  <si>
    <t>3212</t>
  </si>
  <si>
    <t>Naknade za prijevoz, za rad na terenu i odvojeni život</t>
  </si>
  <si>
    <t>R0196687</t>
  </si>
  <si>
    <t>3213</t>
  </si>
  <si>
    <t>Stručno usavršavanje zaposlenika</t>
  </si>
  <si>
    <t>R0196690</t>
  </si>
  <si>
    <t>3221</t>
  </si>
  <si>
    <t>Uredski materijal i ostali materijalni rashodi</t>
  </si>
  <si>
    <t>R0196692</t>
  </si>
  <si>
    <t>3222</t>
  </si>
  <si>
    <t>Materijal i sirovine</t>
  </si>
  <si>
    <t>R0196694</t>
  </si>
  <si>
    <t>3223</t>
  </si>
  <si>
    <t>Energija</t>
  </si>
  <si>
    <t>Sitni inventar i auto gume</t>
  </si>
  <si>
    <t>Službena, radna i zaštitna odjeća i obuća</t>
  </si>
  <si>
    <t>R0196701</t>
  </si>
  <si>
    <t>3231</t>
  </si>
  <si>
    <t>Usluge telefona, pošte i prijevoza</t>
  </si>
  <si>
    <t>Usluge tekućeg i investicijskog održavanja</t>
  </si>
  <si>
    <t>R0196706</t>
  </si>
  <si>
    <t>3234</t>
  </si>
  <si>
    <t>Komunalne usluge</t>
  </si>
  <si>
    <t>R0196708</t>
  </si>
  <si>
    <t>3235</t>
  </si>
  <si>
    <t>Zakupnine i najamnine</t>
  </si>
  <si>
    <t>Zdravstvene i veterinarske usluge</t>
  </si>
  <si>
    <t>R0196711</t>
  </si>
  <si>
    <t>3237</t>
  </si>
  <si>
    <t>Intelektualne i osobne usluge</t>
  </si>
  <si>
    <t>R0196713</t>
  </si>
  <si>
    <t>3238</t>
  </si>
  <si>
    <t>Računalne usluge</t>
  </si>
  <si>
    <t>R0196715</t>
  </si>
  <si>
    <t>3239</t>
  </si>
  <si>
    <t>Ostale usluge</t>
  </si>
  <si>
    <t>R0196719</t>
  </si>
  <si>
    <t>3291</t>
  </si>
  <si>
    <t>Naknade za rad predstavničkih i izvršnih tijela, povje.i sl.</t>
  </si>
  <si>
    <t>R0196721</t>
  </si>
  <si>
    <t>3292</t>
  </si>
  <si>
    <t>Premije osiguranja</t>
  </si>
  <si>
    <t>R0196724</t>
  </si>
  <si>
    <t>3294</t>
  </si>
  <si>
    <t>Članarine</t>
  </si>
  <si>
    <t>Ostali nespomenuti rashodi poslovanja</t>
  </si>
  <si>
    <t>R0196732</t>
  </si>
  <si>
    <t>3431</t>
  </si>
  <si>
    <t>Bankarske usluge i usluge platnog prometa</t>
  </si>
  <si>
    <t>R0196678</t>
  </si>
  <si>
    <t>R9001900</t>
  </si>
  <si>
    <t>3112</t>
  </si>
  <si>
    <t>Plaće u naravi</t>
  </si>
  <si>
    <t>R0240224867</t>
  </si>
  <si>
    <t>R0196683</t>
  </si>
  <si>
    <t>R0196684</t>
  </si>
  <si>
    <t>3211</t>
  </si>
  <si>
    <t>Službena putovanja</t>
  </si>
  <si>
    <t>R9007870</t>
  </si>
  <si>
    <t>R0196688</t>
  </si>
  <si>
    <t>R9007871</t>
  </si>
  <si>
    <t>R0196693</t>
  </si>
  <si>
    <t>R9001854</t>
  </si>
  <si>
    <t>R0196697</t>
  </si>
  <si>
    <t>3224</t>
  </si>
  <si>
    <t>Materijal i dijelovi za tekuće i investicijsko održavanje</t>
  </si>
  <si>
    <t>R9001855</t>
  </si>
  <si>
    <t>3225</t>
  </si>
  <si>
    <t>R9004273</t>
  </si>
  <si>
    <t>3227</t>
  </si>
  <si>
    <t>R9007872</t>
  </si>
  <si>
    <t>R9001856</t>
  </si>
  <si>
    <t>3232</t>
  </si>
  <si>
    <t>R9012106</t>
  </si>
  <si>
    <t>R9004274</t>
  </si>
  <si>
    <t>3236</t>
  </si>
  <si>
    <t>R0196712</t>
  </si>
  <si>
    <t>R9007873</t>
  </si>
  <si>
    <t>R9001860</t>
  </si>
  <si>
    <t>R9004275</t>
  </si>
  <si>
    <t>3241</t>
  </si>
  <si>
    <t>Naknade troškova osobama izvan radnog odnosa</t>
  </si>
  <si>
    <t>R9007875</t>
  </si>
  <si>
    <t>R0196723</t>
  </si>
  <si>
    <t>3293</t>
  </si>
  <si>
    <t>Reprezentacija</t>
  </si>
  <si>
    <t>R9004276</t>
  </si>
  <si>
    <t>3295</t>
  </si>
  <si>
    <t>Pristojbe i naknade</t>
  </si>
  <si>
    <t>R9012107</t>
  </si>
  <si>
    <t>R9004277</t>
  </si>
  <si>
    <t>3423</t>
  </si>
  <si>
    <t>Kamate za primljene kredite i zajmove od kreditnih i ostalih finan. institucija izvan javnog sektora</t>
  </si>
  <si>
    <t>R9007885</t>
  </si>
  <si>
    <t>R9004278</t>
  </si>
  <si>
    <t>3432</t>
  </si>
  <si>
    <t>Negativne tečajne razlike i razlike zbog primjene valutne klauzule</t>
  </si>
  <si>
    <t>R9004279</t>
  </si>
  <si>
    <t>3433</t>
  </si>
  <si>
    <t>Zatezne kamate</t>
  </si>
  <si>
    <t>R9012108</t>
  </si>
  <si>
    <t>Ostale kazne</t>
  </si>
  <si>
    <t>R9012109</t>
  </si>
  <si>
    <t>Otplata glavnice od ostalih tuzemnih javnih institucija izvan javnog sektora</t>
  </si>
  <si>
    <t>R9012097</t>
  </si>
  <si>
    <t>R9007878</t>
  </si>
  <si>
    <t>R9012098</t>
  </si>
  <si>
    <t>R9001901</t>
  </si>
  <si>
    <t>R9007881</t>
  </si>
  <si>
    <t>R9001857</t>
  </si>
  <si>
    <t>R9001858</t>
  </si>
  <si>
    <t>R9001859</t>
  </si>
  <si>
    <t>R9012099</t>
  </si>
  <si>
    <t>R9012100</t>
  </si>
  <si>
    <t>R9007884</t>
  </si>
  <si>
    <t>R9001861</t>
  </si>
  <si>
    <t>3299</t>
  </si>
  <si>
    <t>R9012101</t>
  </si>
  <si>
    <t>R9007886</t>
  </si>
  <si>
    <t>R0196739</t>
  </si>
  <si>
    <t>6.1.1</t>
  </si>
  <si>
    <t>TEKUĆE DONACIJE</t>
  </si>
  <si>
    <t>R9010890</t>
  </si>
  <si>
    <t>A212402</t>
  </si>
  <si>
    <t>PROGRAMSKA DJELATNOST JAVNIH USTANOVA</t>
  </si>
  <si>
    <t>R0196740</t>
  </si>
  <si>
    <t>R0196742</t>
  </si>
  <si>
    <t>Usluge telefona,pošte i prijevoza</t>
  </si>
  <si>
    <t>R0196744</t>
  </si>
  <si>
    <t>3233</t>
  </si>
  <si>
    <t>Usluge promidžbe i informiranja</t>
  </si>
  <si>
    <t>R0196745</t>
  </si>
  <si>
    <t>R0196746</t>
  </si>
  <si>
    <t>R0196747</t>
  </si>
  <si>
    <t>R0196748</t>
  </si>
  <si>
    <t>R9011227</t>
  </si>
  <si>
    <t>R9007888</t>
  </si>
  <si>
    <t>R240224867</t>
  </si>
  <si>
    <t>R9007890</t>
  </si>
  <si>
    <t>R9004680</t>
  </si>
  <si>
    <t>R9011231</t>
  </si>
  <si>
    <t>R9011228</t>
  </si>
  <si>
    <t>R9001865</t>
  </si>
  <si>
    <t>R9012112</t>
  </si>
  <si>
    <t>R9011232</t>
  </si>
  <si>
    <t>R9001902</t>
  </si>
  <si>
    <t>R9012114</t>
  </si>
  <si>
    <t>R9001866</t>
  </si>
  <si>
    <t>R9012113</t>
  </si>
  <si>
    <t>A212403</t>
  </si>
  <si>
    <t>MEĐUNARODNE, MEĐUŽUPANIJSKE I GRADSKE MANIFESTACIJE</t>
  </si>
  <si>
    <t>R9003229</t>
  </si>
  <si>
    <t>R9003230</t>
  </si>
  <si>
    <t>R9003231</t>
  </si>
  <si>
    <t>Kapitalni projekt</t>
  </si>
  <si>
    <t>K212401</t>
  </si>
  <si>
    <t>OPREMANJE USTANOVA U KULTURI</t>
  </si>
  <si>
    <t>4226</t>
  </si>
  <si>
    <t>R9001864</t>
  </si>
  <si>
    <t>4221</t>
  </si>
  <si>
    <t>Uredska oprema i namještaj</t>
  </si>
  <si>
    <t>R9004280</t>
  </si>
  <si>
    <t>Komunikacijska oprema</t>
  </si>
  <si>
    <t>R9010891</t>
  </si>
  <si>
    <t>Ostala oprema za održavanje i zaštitu</t>
  </si>
  <si>
    <t>R9001862</t>
  </si>
  <si>
    <t>R0196770</t>
  </si>
  <si>
    <t>4241</t>
  </si>
  <si>
    <t>Knjige</t>
  </si>
  <si>
    <t>Dodatna ulaganja na postrojenjima i opremi</t>
  </si>
  <si>
    <t>R9012115</t>
  </si>
  <si>
    <t>R9001863</t>
  </si>
  <si>
    <t>Zagrebačka filharmonija</t>
  </si>
  <si>
    <t>ravnatelj</t>
  </si>
  <si>
    <t>Filip Fak</t>
  </si>
  <si>
    <t>POVEĆANJE/SMANJENJE</t>
  </si>
  <si>
    <t>INDEKS</t>
  </si>
  <si>
    <t>4 (3/1*100)</t>
  </si>
  <si>
    <t>-</t>
  </si>
  <si>
    <t>I. IZMJENE PLANA PRORAČUNA ZA 2025. GODINU</t>
  </si>
  <si>
    <t>PLAN 2025</t>
  </si>
  <si>
    <t>I. IZMJENE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</si>
</sst>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1041A]d\.m\.yyyy\."/>
    <numFmt numFmtId="165" formatCode="[$-1041A]h:mm"/>
    <numFmt numFmtId="166" formatCode="[$-1041A]#,##0.00;\-\ #,##0.00"/>
    <numFmt numFmtId="167" formatCode="#,##0.00_ ;\-#,##0.00\ "/>
  </numFmts>
  <fonts count="1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9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9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sz val="8"/>
      <color theme="1" tint="4.9989318521683403E-2"/>
      <name val="Arial"/>
      <family val="2"/>
      <charset val="238"/>
    </font>
    <font>
      <sz val="11"/>
      <color theme="1" tint="4.9989318521683403E-2"/>
      <name val="Calibri"/>
      <family val="2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2"/>
      <name val="Arial"/>
      <family val="2"/>
      <charset val="238"/>
    </font>
    <font>
      <sz val="12"/>
      <color theme="1"/>
      <name val="Arial"/>
      <family val="2"/>
      <charset val="238"/>
    </font>
    <font>
      <b/>
      <sz val="8"/>
      <color theme="1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0"/>
      </patternFill>
    </fill>
    <fill>
      <patternFill patternType="solid">
        <fgColor indexed="10"/>
        <bgColor indexed="0"/>
      </patternFill>
    </fill>
    <fill>
      <patternFill patternType="solid">
        <fgColor indexed="12"/>
        <bgColor indexed="0"/>
      </patternFill>
    </fill>
    <fill>
      <patternFill patternType="solid">
        <fgColor indexed="13"/>
        <bgColor indexed="0"/>
      </patternFill>
    </fill>
    <fill>
      <patternFill patternType="solid">
        <fgColor indexed="14"/>
        <bgColor indexed="0"/>
      </patternFill>
    </fill>
    <fill>
      <patternFill patternType="solid">
        <fgColor indexed="15"/>
        <bgColor indexed="0"/>
      </patternFill>
    </fill>
    <fill>
      <patternFill patternType="solid">
        <fgColor indexed="16"/>
        <bgColor indexed="0"/>
      </patternFill>
    </fill>
    <fill>
      <patternFill patternType="solid">
        <fgColor indexed="17"/>
        <bgColor indexed="0"/>
      </patternFill>
    </fill>
  </fills>
  <borders count="3">
    <border>
      <left/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3" fillId="0" borderId="0" xfId="0" applyFont="1" applyAlignment="1" applyProtection="1">
      <alignment horizontal="left" vertical="top" wrapText="1" readingOrder="1"/>
      <protection locked="0"/>
    </xf>
    <xf numFmtId="0" fontId="4" fillId="0" borderId="0" xfId="0" applyFont="1"/>
    <xf numFmtId="0" fontId="2" fillId="0" borderId="0" xfId="0" applyFont="1" applyAlignment="1" applyProtection="1">
      <alignment horizontal="center" vertical="top" wrapText="1" readingOrder="1"/>
      <protection locked="0"/>
    </xf>
    <xf numFmtId="0" fontId="3" fillId="0" borderId="1" xfId="0" applyFont="1" applyBorder="1" applyAlignment="1" applyProtection="1">
      <alignment horizontal="left" vertical="center" wrapText="1" readingOrder="1"/>
      <protection locked="0"/>
    </xf>
    <xf numFmtId="0" fontId="5" fillId="0" borderId="1" xfId="0" applyFont="1" applyBorder="1" applyAlignment="1" applyProtection="1">
      <alignment horizontal="center" vertical="center" wrapText="1" readingOrder="1"/>
      <protection locked="0"/>
    </xf>
    <xf numFmtId="0" fontId="5" fillId="2" borderId="2" xfId="0" applyFont="1" applyFill="1" applyBorder="1" applyAlignment="1" applyProtection="1">
      <alignment horizontal="left" wrapText="1" readingOrder="1"/>
      <protection locked="0"/>
    </xf>
    <xf numFmtId="0" fontId="5" fillId="2" borderId="2" xfId="0" applyFont="1" applyFill="1" applyBorder="1" applyAlignment="1" applyProtection="1">
      <alignment wrapText="1" readingOrder="1"/>
      <protection locked="0"/>
    </xf>
    <xf numFmtId="0" fontId="0" fillId="0" borderId="2" xfId="0" applyBorder="1" applyAlignment="1" applyProtection="1">
      <alignment vertical="top" wrapText="1"/>
      <protection locked="0"/>
    </xf>
    <xf numFmtId="166" fontId="5" fillId="2" borderId="2" xfId="0" applyNumberFormat="1" applyFont="1" applyFill="1" applyBorder="1" applyAlignment="1" applyProtection="1">
      <alignment wrapText="1" readingOrder="1"/>
      <protection locked="0"/>
    </xf>
    <xf numFmtId="0" fontId="6" fillId="3" borderId="0" xfId="0" applyFont="1" applyFill="1" applyAlignment="1" applyProtection="1">
      <alignment horizontal="left" vertical="top" wrapText="1" readingOrder="1"/>
      <protection locked="0"/>
    </xf>
    <xf numFmtId="0" fontId="6" fillId="3" borderId="0" xfId="0" applyFont="1" applyFill="1" applyAlignment="1" applyProtection="1">
      <alignment vertical="top" wrapText="1" readingOrder="1"/>
      <protection locked="0"/>
    </xf>
    <xf numFmtId="166" fontId="6" fillId="3" borderId="0" xfId="0" applyNumberFormat="1" applyFont="1" applyFill="1" applyAlignment="1" applyProtection="1">
      <alignment vertical="top" wrapText="1" readingOrder="1"/>
      <protection locked="0"/>
    </xf>
    <xf numFmtId="0" fontId="6" fillId="4" borderId="0" xfId="0" applyFont="1" applyFill="1" applyAlignment="1" applyProtection="1">
      <alignment horizontal="left" vertical="top" wrapText="1" readingOrder="1"/>
      <protection locked="0"/>
    </xf>
    <xf numFmtId="0" fontId="6" fillId="4" borderId="0" xfId="0" applyFont="1" applyFill="1" applyAlignment="1" applyProtection="1">
      <alignment vertical="top" wrapText="1" readingOrder="1"/>
      <protection locked="0"/>
    </xf>
    <xf numFmtId="166" fontId="6" fillId="4" borderId="0" xfId="0" applyNumberFormat="1" applyFont="1" applyFill="1" applyAlignment="1" applyProtection="1">
      <alignment vertical="top" wrapText="1" readingOrder="1"/>
      <protection locked="0"/>
    </xf>
    <xf numFmtId="0" fontId="6" fillId="5" borderId="0" xfId="0" applyFont="1" applyFill="1" applyAlignment="1" applyProtection="1">
      <alignment horizontal="left" vertical="top" wrapText="1" readingOrder="1"/>
      <protection locked="0"/>
    </xf>
    <xf numFmtId="0" fontId="6" fillId="5" borderId="0" xfId="0" applyFont="1" applyFill="1" applyAlignment="1" applyProtection="1">
      <alignment vertical="top" wrapText="1" readingOrder="1"/>
      <protection locked="0"/>
    </xf>
    <xf numFmtId="166" fontId="6" fillId="5" borderId="0" xfId="0" applyNumberFormat="1" applyFont="1" applyFill="1" applyAlignment="1" applyProtection="1">
      <alignment vertical="top" wrapText="1" readingOrder="1"/>
      <protection locked="0"/>
    </xf>
    <xf numFmtId="0" fontId="5" fillId="6" borderId="0" xfId="0" applyFont="1" applyFill="1" applyAlignment="1" applyProtection="1">
      <alignment horizontal="left" vertical="top" wrapText="1" readingOrder="1"/>
      <protection locked="0"/>
    </xf>
    <xf numFmtId="49" fontId="5" fillId="6" borderId="0" xfId="0" applyNumberFormat="1" applyFont="1" applyFill="1" applyAlignment="1" applyProtection="1">
      <alignment vertical="top" wrapText="1" readingOrder="1"/>
      <protection locked="0"/>
    </xf>
    <xf numFmtId="166" fontId="5" fillId="6" borderId="0" xfId="0" applyNumberFormat="1" applyFont="1" applyFill="1" applyAlignment="1" applyProtection="1">
      <alignment vertical="top" wrapText="1" readingOrder="1"/>
      <protection locked="0"/>
    </xf>
    <xf numFmtId="0" fontId="5" fillId="0" borderId="0" xfId="0" applyFont="1" applyAlignment="1" applyProtection="1">
      <alignment horizontal="left" vertical="top" wrapText="1" readingOrder="1"/>
      <protection locked="0"/>
    </xf>
    <xf numFmtId="49" fontId="3" fillId="0" borderId="0" xfId="0" applyNumberFormat="1" applyFont="1" applyAlignment="1" applyProtection="1">
      <alignment vertical="top" wrapText="1" readingOrder="1"/>
      <protection locked="0"/>
    </xf>
    <xf numFmtId="166" fontId="3" fillId="0" borderId="0" xfId="0" applyNumberFormat="1" applyFont="1" applyAlignment="1" applyProtection="1">
      <alignment vertical="top" wrapText="1" readingOrder="1"/>
      <protection locked="0"/>
    </xf>
    <xf numFmtId="0" fontId="5" fillId="6" borderId="0" xfId="0" applyFont="1" applyFill="1" applyAlignment="1" applyProtection="1">
      <alignment vertical="top" wrapText="1" readingOrder="1"/>
      <protection locked="0"/>
    </xf>
    <xf numFmtId="0" fontId="3" fillId="0" borderId="0" xfId="0" applyFont="1" applyAlignment="1" applyProtection="1">
      <alignment vertical="top" wrapText="1" readingOrder="1"/>
      <protection locked="0"/>
    </xf>
    <xf numFmtId="0" fontId="5" fillId="7" borderId="0" xfId="0" applyFont="1" applyFill="1" applyAlignment="1" applyProtection="1">
      <alignment horizontal="left" vertical="top" wrapText="1" readingOrder="1"/>
      <protection locked="0"/>
    </xf>
    <xf numFmtId="0" fontId="5" fillId="7" borderId="0" xfId="0" applyFont="1" applyFill="1" applyAlignment="1" applyProtection="1">
      <alignment vertical="top" wrapText="1" readingOrder="1"/>
      <protection locked="0"/>
    </xf>
    <xf numFmtId="166" fontId="5" fillId="7" borderId="0" xfId="0" applyNumberFormat="1" applyFont="1" applyFill="1" applyAlignment="1" applyProtection="1">
      <alignment vertical="top" wrapText="1" readingOrder="1"/>
      <protection locked="0"/>
    </xf>
    <xf numFmtId="0" fontId="5" fillId="8" borderId="0" xfId="0" applyFont="1" applyFill="1" applyAlignment="1" applyProtection="1">
      <alignment horizontal="left" vertical="top" wrapText="1" readingOrder="1"/>
      <protection locked="0"/>
    </xf>
    <xf numFmtId="0" fontId="5" fillId="8" borderId="0" xfId="0" applyFont="1" applyFill="1" applyAlignment="1" applyProtection="1">
      <alignment vertical="top" wrapText="1" readingOrder="1"/>
      <protection locked="0"/>
    </xf>
    <xf numFmtId="166" fontId="5" fillId="8" borderId="0" xfId="0" applyNumberFormat="1" applyFont="1" applyFill="1" applyAlignment="1" applyProtection="1">
      <alignment vertical="top" wrapText="1" readingOrder="1"/>
      <protection locked="0"/>
    </xf>
    <xf numFmtId="0" fontId="5" fillId="9" borderId="0" xfId="0" applyFont="1" applyFill="1" applyAlignment="1" applyProtection="1">
      <alignment horizontal="left" vertical="top" wrapText="1" readingOrder="1"/>
      <protection locked="0"/>
    </xf>
    <xf numFmtId="0" fontId="5" fillId="9" borderId="0" xfId="0" applyFont="1" applyFill="1" applyAlignment="1" applyProtection="1">
      <alignment vertical="top" wrapText="1" readingOrder="1"/>
      <protection locked="0"/>
    </xf>
    <xf numFmtId="166" fontId="5" fillId="9" borderId="0" xfId="0" applyNumberFormat="1" applyFont="1" applyFill="1" applyAlignment="1" applyProtection="1">
      <alignment vertical="top" wrapText="1" readingOrder="1"/>
      <protection locked="0"/>
    </xf>
    <xf numFmtId="167" fontId="0" fillId="0" borderId="0" xfId="0" applyNumberFormat="1"/>
    <xf numFmtId="166" fontId="0" fillId="0" borderId="0" xfId="0" applyNumberFormat="1"/>
    <xf numFmtId="0" fontId="10" fillId="0" borderId="0" xfId="0" applyFont="1" applyAlignment="1">
      <alignment vertical="center"/>
    </xf>
    <xf numFmtId="0" fontId="11" fillId="0" borderId="0" xfId="0" applyFont="1"/>
    <xf numFmtId="0" fontId="3" fillId="0" borderId="2" xfId="0" applyFont="1" applyBorder="1" applyAlignment="1" applyProtection="1">
      <alignment horizontal="left" vertical="center" wrapText="1" readingOrder="1"/>
      <protection locked="0"/>
    </xf>
    <xf numFmtId="0" fontId="5" fillId="0" borderId="2" xfId="0" applyFont="1" applyBorder="1" applyAlignment="1" applyProtection="1">
      <alignment horizontal="center" vertical="center" wrapText="1" readingOrder="1"/>
      <protection locked="0"/>
    </xf>
    <xf numFmtId="0" fontId="12" fillId="0" borderId="0" xfId="0" applyFont="1"/>
    <xf numFmtId="0" fontId="9" fillId="0" borderId="0" xfId="0" applyFont="1"/>
    <xf numFmtId="0" fontId="2" fillId="0" borderId="0" xfId="0" applyFont="1" applyAlignment="1" applyProtection="1">
      <alignment vertical="top" wrapText="1" readingOrder="1"/>
      <protection locked="0"/>
    </xf>
    <xf numFmtId="0" fontId="0" fillId="0" borderId="0" xfId="0"/>
    <xf numFmtId="0" fontId="3" fillId="0" borderId="0" xfId="0" applyFont="1" applyAlignment="1" applyProtection="1">
      <alignment horizontal="left" vertical="top" wrapText="1" readingOrder="1"/>
      <protection locked="0"/>
    </xf>
    <xf numFmtId="164" fontId="3" fillId="0" borderId="0" xfId="0" applyNumberFormat="1" applyFont="1" applyAlignment="1" applyProtection="1">
      <alignment horizontal="left" vertical="top" wrapText="1" readingOrder="1"/>
      <protection locked="0"/>
    </xf>
    <xf numFmtId="165" fontId="3" fillId="0" borderId="0" xfId="0" applyNumberFormat="1" applyFont="1" applyAlignment="1" applyProtection="1">
      <alignment horizontal="left" vertical="top" wrapText="1" readingOrder="1"/>
      <protection locked="0"/>
    </xf>
    <xf numFmtId="0" fontId="6" fillId="3" borderId="0" xfId="0" applyFont="1" applyFill="1" applyAlignment="1" applyProtection="1">
      <alignment horizontal="left" vertical="top" wrapText="1" readingOrder="1"/>
      <protection locked="0"/>
    </xf>
    <xf numFmtId="0" fontId="7" fillId="0" borderId="0" xfId="0" applyFont="1"/>
    <xf numFmtId="166" fontId="6" fillId="3" borderId="0" xfId="0" applyNumberFormat="1" applyFont="1" applyFill="1" applyAlignment="1" applyProtection="1">
      <alignment vertical="top" wrapText="1" readingOrder="1"/>
      <protection locked="0"/>
    </xf>
    <xf numFmtId="0" fontId="6" fillId="4" borderId="0" xfId="0" applyFont="1" applyFill="1" applyAlignment="1" applyProtection="1">
      <alignment horizontal="left" vertical="top" wrapText="1" readingOrder="1"/>
      <protection locked="0"/>
    </xf>
    <xf numFmtId="166" fontId="6" fillId="4" borderId="0" xfId="0" applyNumberFormat="1" applyFont="1" applyFill="1" applyAlignment="1" applyProtection="1">
      <alignment vertical="top" wrapText="1" readingOrder="1"/>
      <protection locked="0"/>
    </xf>
    <xf numFmtId="0" fontId="3" fillId="0" borderId="1" xfId="0" applyFont="1" applyBorder="1" applyAlignment="1" applyProtection="1">
      <alignment horizontal="left" vertical="center" wrapText="1" readingOrder="1"/>
      <protection locked="0"/>
    </xf>
    <xf numFmtId="0" fontId="0" fillId="0" borderId="1" xfId="0" applyBorder="1" applyAlignment="1" applyProtection="1">
      <alignment vertical="top" wrapText="1"/>
      <protection locked="0"/>
    </xf>
    <xf numFmtId="0" fontId="5" fillId="0" borderId="1" xfId="0" applyFont="1" applyBorder="1" applyAlignment="1" applyProtection="1">
      <alignment horizontal="center" vertical="center" wrapText="1" readingOrder="1"/>
      <protection locked="0"/>
    </xf>
    <xf numFmtId="0" fontId="5" fillId="2" borderId="2" xfId="0" applyFont="1" applyFill="1" applyBorder="1" applyAlignment="1" applyProtection="1">
      <alignment horizontal="left" wrapText="1" readingOrder="1"/>
      <protection locked="0"/>
    </xf>
    <xf numFmtId="0" fontId="0" fillId="0" borderId="2" xfId="0" applyBorder="1" applyAlignment="1" applyProtection="1">
      <alignment vertical="top" wrapText="1"/>
      <protection locked="0"/>
    </xf>
    <xf numFmtId="166" fontId="5" fillId="2" borderId="2" xfId="0" applyNumberFormat="1" applyFont="1" applyFill="1" applyBorder="1" applyAlignment="1" applyProtection="1">
      <alignment wrapText="1" readingOrder="1"/>
      <protection locked="0"/>
    </xf>
    <xf numFmtId="0" fontId="8" fillId="0" borderId="0" xfId="0" applyFont="1"/>
    <xf numFmtId="166" fontId="3" fillId="0" borderId="0" xfId="0" applyNumberFormat="1" applyFont="1" applyAlignment="1" applyProtection="1">
      <alignment vertical="top" wrapText="1" readingOrder="1"/>
      <protection locked="0"/>
    </xf>
    <xf numFmtId="0" fontId="0" fillId="0" borderId="0" xfId="0" applyAlignment="1">
      <alignment vertical="top" wrapText="1" readingOrder="1"/>
    </xf>
    <xf numFmtId="0" fontId="6" fillId="5" borderId="0" xfId="0" applyFont="1" applyFill="1" applyAlignment="1" applyProtection="1">
      <alignment horizontal="left" vertical="top" wrapText="1" readingOrder="1"/>
      <protection locked="0"/>
    </xf>
    <xf numFmtId="166" fontId="6" fillId="5" borderId="0" xfId="0" applyNumberFormat="1" applyFont="1" applyFill="1" applyAlignment="1" applyProtection="1">
      <alignment vertical="top" wrapText="1" readingOrder="1"/>
      <protection locked="0"/>
    </xf>
    <xf numFmtId="0" fontId="5" fillId="6" borderId="0" xfId="0" applyFont="1" applyFill="1" applyAlignment="1" applyProtection="1">
      <alignment horizontal="left" vertical="top" wrapText="1" readingOrder="1"/>
      <protection locked="0"/>
    </xf>
    <xf numFmtId="166" fontId="5" fillId="6" borderId="0" xfId="0" applyNumberFormat="1" applyFont="1" applyFill="1" applyAlignment="1" applyProtection="1">
      <alignment vertical="top" wrapText="1" readingOrder="1"/>
      <protection locked="0"/>
    </xf>
    <xf numFmtId="166" fontId="3" fillId="0" borderId="0" xfId="0" applyNumberFormat="1" applyFont="1" applyAlignment="1" applyProtection="1">
      <alignment horizontal="right" vertical="top" wrapText="1" readingOrder="1"/>
      <protection locked="0"/>
    </xf>
    <xf numFmtId="0" fontId="8" fillId="0" borderId="0" xfId="0" applyFont="1" applyAlignment="1">
      <alignment horizontal="right" vertical="top"/>
    </xf>
    <xf numFmtId="0" fontId="5" fillId="7" borderId="0" xfId="0" applyFont="1" applyFill="1" applyAlignment="1" applyProtection="1">
      <alignment horizontal="left" vertical="top" wrapText="1" readingOrder="1"/>
      <protection locked="0"/>
    </xf>
    <xf numFmtId="166" fontId="5" fillId="7" borderId="0" xfId="0" applyNumberFormat="1" applyFont="1" applyFill="1" applyAlignment="1" applyProtection="1">
      <alignment vertical="top" wrapText="1" readingOrder="1"/>
      <protection locked="0"/>
    </xf>
    <xf numFmtId="0" fontId="5" fillId="8" borderId="0" xfId="0" applyFont="1" applyFill="1" applyAlignment="1" applyProtection="1">
      <alignment horizontal="left" vertical="top" wrapText="1" readingOrder="1"/>
      <protection locked="0"/>
    </xf>
    <xf numFmtId="166" fontId="5" fillId="8" borderId="0" xfId="0" applyNumberFormat="1" applyFont="1" applyFill="1" applyAlignment="1" applyProtection="1">
      <alignment vertical="top" wrapText="1" readingOrder="1"/>
      <protection locked="0"/>
    </xf>
    <xf numFmtId="0" fontId="5" fillId="9" borderId="0" xfId="0" applyFont="1" applyFill="1" applyAlignment="1" applyProtection="1">
      <alignment horizontal="left" vertical="top" wrapText="1" readingOrder="1"/>
      <protection locked="0"/>
    </xf>
    <xf numFmtId="166" fontId="5" fillId="9" borderId="0" xfId="0" applyNumberFormat="1" applyFont="1" applyFill="1" applyAlignment="1" applyProtection="1">
      <alignment vertical="top" wrapText="1" readingOrder="1"/>
      <protection locked="0"/>
    </xf>
    <xf numFmtId="0" fontId="8" fillId="0" borderId="0" xfId="0" applyFont="1" applyAlignment="1">
      <alignment vertical="top" wrapText="1" readingOrder="1"/>
    </xf>
    <xf numFmtId="0" fontId="9" fillId="0" borderId="0" xfId="0" applyFont="1"/>
    <xf numFmtId="0" fontId="1" fillId="0" borderId="0" xfId="0" applyFont="1"/>
    <xf numFmtId="0" fontId="8" fillId="0" borderId="0" xfId="0" applyFont="1" applyAlignment="1">
      <alignment horizontal="right"/>
    </xf>
    <xf numFmtId="0" fontId="0" fillId="0" borderId="0" xfId="0" applyAlignment="1">
      <alignment horizontal="right"/>
    </xf>
    <xf numFmtId="166" fontId="5" fillId="6" borderId="0" xfId="0" applyNumberFormat="1" applyFont="1" applyFill="1" applyAlignment="1" applyProtection="1">
      <alignment horizontal="right" vertical="top" wrapText="1" readingOrder="1"/>
      <protection locked="0"/>
    </xf>
    <xf numFmtId="0" fontId="8" fillId="0" borderId="0" xfId="0" applyFont="1" applyAlignment="1">
      <alignment horizontal="right" vertical="top" wrapText="1" readingOrder="1"/>
    </xf>
    <xf numFmtId="0" fontId="1" fillId="0" borderId="0" xfId="0" applyFont="1" applyAlignment="1">
      <alignment horizontal="right"/>
    </xf>
    <xf numFmtId="166" fontId="5" fillId="9" borderId="0" xfId="0" applyNumberFormat="1" applyFont="1" applyFill="1" applyAlignment="1" applyProtection="1">
      <alignment horizontal="right" vertical="top" wrapText="1" readingOrder="1"/>
      <protection locked="0"/>
    </xf>
    <xf numFmtId="0" fontId="0" fillId="0" borderId="1" xfId="0" applyBorder="1" applyAlignment="1">
      <alignment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B9E527-712C-473C-8077-D8A28A1785AD}">
  <dimension ref="A1:R207"/>
  <sheetViews>
    <sheetView tabSelected="1" workbookViewId="0">
      <selection activeCell="Q9" sqref="Q9"/>
    </sheetView>
  </sheetViews>
  <sheetFormatPr defaultRowHeight="15" x14ac:dyDescent="0.25"/>
  <cols>
    <col min="1" max="1" width="10.5703125" customWidth="1"/>
    <col min="6" max="6" width="50.28515625" customWidth="1"/>
    <col min="8" max="8" width="22.42578125" customWidth="1"/>
    <col min="10" max="10" width="11" customWidth="1"/>
    <col min="17" max="17" width="35" customWidth="1"/>
    <col min="18" max="18" width="12.140625" bestFit="1" customWidth="1"/>
  </cols>
  <sheetData>
    <row r="1" spans="1:17" x14ac:dyDescent="0.25">
      <c r="A1" s="44" t="s">
        <v>0</v>
      </c>
      <c r="B1" s="45"/>
      <c r="C1" s="45"/>
      <c r="D1" s="45"/>
    </row>
    <row r="2" spans="1:17" x14ac:dyDescent="0.25">
      <c r="A2" s="45"/>
      <c r="B2" s="45"/>
      <c r="C2" s="45"/>
      <c r="D2" s="45"/>
      <c r="J2" s="46"/>
      <c r="K2" s="45"/>
      <c r="L2" s="47"/>
      <c r="O2" s="47"/>
    </row>
    <row r="3" spans="1:17" x14ac:dyDescent="0.25">
      <c r="A3" s="44" t="s">
        <v>1</v>
      </c>
      <c r="B3" s="45"/>
      <c r="C3" s="45"/>
      <c r="D3" s="45"/>
      <c r="J3" s="45"/>
      <c r="K3" s="45"/>
      <c r="L3" s="45"/>
      <c r="O3" s="45"/>
    </row>
    <row r="4" spans="1:17" x14ac:dyDescent="0.25">
      <c r="A4" s="45"/>
      <c r="B4" s="45"/>
      <c r="C4" s="45"/>
      <c r="D4" s="45"/>
    </row>
    <row r="5" spans="1:17" x14ac:dyDescent="0.25">
      <c r="A5" s="45"/>
      <c r="B5" s="45"/>
      <c r="C5" s="45"/>
      <c r="D5" s="45"/>
      <c r="J5" s="46"/>
      <c r="K5" s="45"/>
      <c r="L5" s="48"/>
      <c r="O5" s="48"/>
    </row>
    <row r="6" spans="1:17" x14ac:dyDescent="0.25">
      <c r="A6" s="44" t="s">
        <v>2</v>
      </c>
      <c r="B6" s="45"/>
      <c r="C6" s="45"/>
      <c r="J6" s="45"/>
      <c r="K6" s="45"/>
      <c r="L6" s="45"/>
      <c r="O6" s="45"/>
    </row>
    <row r="7" spans="1:17" x14ac:dyDescent="0.25">
      <c r="A7" s="45"/>
      <c r="B7" s="45"/>
      <c r="C7" s="45"/>
    </row>
    <row r="9" spans="1:17" ht="27.75" customHeight="1" x14ac:dyDescent="0.25">
      <c r="A9" s="2"/>
      <c r="B9" s="2"/>
      <c r="F9" s="3" t="s">
        <v>271</v>
      </c>
    </row>
    <row r="10" spans="1:17" x14ac:dyDescent="0.25">
      <c r="A10" s="2"/>
      <c r="B10" s="2"/>
      <c r="F10" s="3"/>
    </row>
    <row r="12" spans="1:17" ht="22.5" x14ac:dyDescent="0.25">
      <c r="A12" s="4" t="s">
        <v>3</v>
      </c>
      <c r="B12" s="4" t="s">
        <v>4</v>
      </c>
      <c r="C12" s="54" t="s">
        <v>5</v>
      </c>
      <c r="D12" s="55"/>
      <c r="E12" s="55"/>
      <c r="F12" s="55"/>
      <c r="G12" s="55"/>
      <c r="H12" s="5" t="s">
        <v>272</v>
      </c>
      <c r="I12" s="56" t="s">
        <v>267</v>
      </c>
      <c r="J12" s="55"/>
      <c r="K12" s="56" t="s">
        <v>273</v>
      </c>
      <c r="L12" s="55"/>
      <c r="M12" s="55"/>
      <c r="N12" s="56" t="s">
        <v>268</v>
      </c>
      <c r="O12" s="55"/>
      <c r="P12" s="55"/>
      <c r="Q12" s="42"/>
    </row>
    <row r="13" spans="1:17" x14ac:dyDescent="0.25">
      <c r="A13" s="40"/>
      <c r="B13" s="40"/>
      <c r="C13" s="40"/>
      <c r="D13" s="8"/>
      <c r="E13" s="8"/>
      <c r="F13" s="8"/>
      <c r="G13" s="8"/>
      <c r="H13" s="41">
        <v>1</v>
      </c>
      <c r="I13" s="56">
        <v>2</v>
      </c>
      <c r="J13" s="84"/>
      <c r="K13" s="56">
        <v>3</v>
      </c>
      <c r="L13" s="84"/>
      <c r="M13" s="84"/>
      <c r="N13" s="56" t="s">
        <v>269</v>
      </c>
      <c r="O13" s="84"/>
      <c r="P13" s="84"/>
    </row>
    <row r="14" spans="1:17" x14ac:dyDescent="0.25">
      <c r="A14" s="6" t="s">
        <v>6</v>
      </c>
      <c r="B14" s="7" t="s">
        <v>7</v>
      </c>
      <c r="C14" s="57" t="s">
        <v>8</v>
      </c>
      <c r="D14" s="58"/>
      <c r="E14" s="58"/>
      <c r="F14" s="58"/>
      <c r="G14" s="58"/>
      <c r="H14" s="9">
        <f t="shared" ref="H14:I16" si="0">H15</f>
        <v>7701800</v>
      </c>
      <c r="I14" s="59">
        <f t="shared" si="0"/>
        <v>419300</v>
      </c>
      <c r="J14" s="58"/>
      <c r="K14" s="59">
        <f>K15</f>
        <v>8121100</v>
      </c>
      <c r="L14" s="58"/>
      <c r="M14" s="58"/>
      <c r="N14" s="59">
        <f t="shared" ref="N14:N19" si="1">K14/H14*100</f>
        <v>105.44418187956062</v>
      </c>
      <c r="O14" s="58"/>
      <c r="P14" s="58"/>
    </row>
    <row r="15" spans="1:17" x14ac:dyDescent="0.25">
      <c r="A15" s="10" t="s">
        <v>9</v>
      </c>
      <c r="B15" s="11" t="s">
        <v>10</v>
      </c>
      <c r="C15" s="49" t="s">
        <v>11</v>
      </c>
      <c r="D15" s="50"/>
      <c r="E15" s="50"/>
      <c r="F15" s="50"/>
      <c r="G15" s="50"/>
      <c r="H15" s="12">
        <f t="shared" si="0"/>
        <v>7701800</v>
      </c>
      <c r="I15" s="51">
        <f t="shared" si="0"/>
        <v>419300</v>
      </c>
      <c r="J15" s="50"/>
      <c r="K15" s="51">
        <f>K16</f>
        <v>8121100</v>
      </c>
      <c r="L15" s="50"/>
      <c r="M15" s="50"/>
      <c r="N15" s="51">
        <f t="shared" si="1"/>
        <v>105.44418187956062</v>
      </c>
      <c r="O15" s="50"/>
      <c r="P15" s="50"/>
    </row>
    <row r="16" spans="1:17" x14ac:dyDescent="0.25">
      <c r="A16" s="13" t="s">
        <v>12</v>
      </c>
      <c r="B16" s="14" t="s">
        <v>13</v>
      </c>
      <c r="C16" s="52" t="s">
        <v>14</v>
      </c>
      <c r="D16" s="50"/>
      <c r="E16" s="50"/>
      <c r="F16" s="50"/>
      <c r="G16" s="50"/>
      <c r="H16" s="15">
        <f t="shared" si="0"/>
        <v>7701800</v>
      </c>
      <c r="I16" s="53">
        <f t="shared" si="0"/>
        <v>419300</v>
      </c>
      <c r="J16" s="50"/>
      <c r="K16" s="53">
        <f>K17</f>
        <v>8121100</v>
      </c>
      <c r="L16" s="50"/>
      <c r="M16" s="50"/>
      <c r="N16" s="53">
        <f t="shared" si="1"/>
        <v>105.44418187956062</v>
      </c>
      <c r="O16" s="50"/>
      <c r="P16" s="50"/>
    </row>
    <row r="17" spans="1:18" x14ac:dyDescent="0.25">
      <c r="A17" s="16" t="s">
        <v>15</v>
      </c>
      <c r="B17" s="17" t="s">
        <v>16</v>
      </c>
      <c r="C17" s="63" t="s">
        <v>0</v>
      </c>
      <c r="D17" s="50"/>
      <c r="E17" s="50"/>
      <c r="F17" s="50"/>
      <c r="G17" s="50"/>
      <c r="H17" s="18">
        <f>H18+H21+H26+H28+H30+H34+H32</f>
        <v>7701800</v>
      </c>
      <c r="I17" s="64">
        <f>I18+I21+I26+I28+I30+I32+I34</f>
        <v>419300</v>
      </c>
      <c r="J17" s="50"/>
      <c r="K17" s="64">
        <f>K18+K21+K26+K28+K30+K34+K32</f>
        <v>8121100</v>
      </c>
      <c r="L17" s="50"/>
      <c r="M17" s="50"/>
      <c r="N17" s="64">
        <f t="shared" si="1"/>
        <v>105.44418187956062</v>
      </c>
      <c r="O17" s="50"/>
      <c r="P17" s="50"/>
    </row>
    <row r="18" spans="1:18" x14ac:dyDescent="0.25">
      <c r="A18" s="19" t="s">
        <v>17</v>
      </c>
      <c r="B18" s="20" t="s">
        <v>18</v>
      </c>
      <c r="C18" s="65" t="s">
        <v>19</v>
      </c>
      <c r="D18" s="45"/>
      <c r="E18" s="45"/>
      <c r="F18" s="45"/>
      <c r="G18" s="45"/>
      <c r="H18" s="21">
        <f>H19+H20</f>
        <v>7279400</v>
      </c>
      <c r="I18" s="66">
        <f>I19+I20</f>
        <v>249500</v>
      </c>
      <c r="J18" s="45"/>
      <c r="K18" s="66">
        <f>K19+K20</f>
        <v>7528900</v>
      </c>
      <c r="L18" s="45"/>
      <c r="M18" s="45"/>
      <c r="N18" s="66">
        <f t="shared" si="1"/>
        <v>103.42748028683684</v>
      </c>
      <c r="O18" s="45"/>
      <c r="P18" s="45"/>
    </row>
    <row r="19" spans="1:18" x14ac:dyDescent="0.25">
      <c r="A19" s="22"/>
      <c r="B19" s="23" t="s">
        <v>20</v>
      </c>
      <c r="C19" s="46" t="s">
        <v>21</v>
      </c>
      <c r="D19" s="60"/>
      <c r="E19" s="60"/>
      <c r="F19" s="60"/>
      <c r="G19" s="60"/>
      <c r="H19" s="24">
        <v>7219400</v>
      </c>
      <c r="I19" s="61">
        <v>249500</v>
      </c>
      <c r="J19" s="60"/>
      <c r="K19" s="61">
        <f>H19+I19</f>
        <v>7468900</v>
      </c>
      <c r="L19" s="60"/>
      <c r="M19" s="60"/>
      <c r="N19" s="61">
        <f t="shared" si="1"/>
        <v>103.45596586973986</v>
      </c>
      <c r="O19" s="60"/>
      <c r="P19" s="60"/>
      <c r="Q19" s="36"/>
      <c r="R19" s="36"/>
    </row>
    <row r="20" spans="1:18" x14ac:dyDescent="0.25">
      <c r="A20" s="22"/>
      <c r="B20" s="23" t="s">
        <v>22</v>
      </c>
      <c r="C20" s="46" t="s">
        <v>23</v>
      </c>
      <c r="D20" s="60"/>
      <c r="E20" s="60"/>
      <c r="F20" s="60"/>
      <c r="G20" s="60"/>
      <c r="H20" s="24">
        <v>60000</v>
      </c>
      <c r="I20" s="61">
        <v>0</v>
      </c>
      <c r="J20" s="62"/>
      <c r="K20" s="61">
        <f>H20+I20</f>
        <v>60000</v>
      </c>
      <c r="L20" s="60"/>
      <c r="M20" s="60"/>
      <c r="N20" s="61">
        <v>0</v>
      </c>
      <c r="O20" s="60"/>
      <c r="P20" s="60"/>
      <c r="Q20" s="37"/>
    </row>
    <row r="21" spans="1:18" x14ac:dyDescent="0.25">
      <c r="A21" s="19" t="s">
        <v>17</v>
      </c>
      <c r="B21" s="25" t="s">
        <v>24</v>
      </c>
      <c r="C21" s="65" t="s">
        <v>25</v>
      </c>
      <c r="D21" s="45"/>
      <c r="E21" s="45"/>
      <c r="F21" s="45"/>
      <c r="G21" s="45"/>
      <c r="H21" s="21">
        <f>H22+H23+H24+H25</f>
        <v>107400</v>
      </c>
      <c r="I21" s="66">
        <f>I22+I23+I24+I25</f>
        <v>66200</v>
      </c>
      <c r="J21" s="45"/>
      <c r="K21" s="66">
        <f>K22+K23+K24+K25</f>
        <v>173600</v>
      </c>
      <c r="L21" s="45"/>
      <c r="M21" s="45"/>
      <c r="N21" s="66">
        <f>K21/H21*100</f>
        <v>161.63873370577281</v>
      </c>
      <c r="O21" s="45"/>
      <c r="P21" s="45"/>
    </row>
    <row r="22" spans="1:18" x14ac:dyDescent="0.25">
      <c r="A22" s="1" t="s">
        <v>26</v>
      </c>
      <c r="B22" s="26" t="s">
        <v>27</v>
      </c>
      <c r="C22" s="46" t="s">
        <v>28</v>
      </c>
      <c r="D22" s="45"/>
      <c r="E22" s="45"/>
      <c r="F22" s="45"/>
      <c r="G22" s="45"/>
      <c r="H22" s="24">
        <v>100</v>
      </c>
      <c r="I22" s="61">
        <v>0</v>
      </c>
      <c r="J22" s="45"/>
      <c r="K22" s="61">
        <f>H22+I22</f>
        <v>100</v>
      </c>
      <c r="L22" s="45"/>
      <c r="M22" s="45"/>
      <c r="N22" s="61">
        <f>K22/H22*100</f>
        <v>100</v>
      </c>
      <c r="O22" s="45"/>
      <c r="P22" s="45"/>
    </row>
    <row r="23" spans="1:18" x14ac:dyDescent="0.25">
      <c r="A23" s="1" t="s">
        <v>29</v>
      </c>
      <c r="B23" s="26" t="s">
        <v>30</v>
      </c>
      <c r="C23" s="46" t="s">
        <v>31</v>
      </c>
      <c r="D23" s="45"/>
      <c r="E23" s="45"/>
      <c r="F23" s="45"/>
      <c r="G23" s="45"/>
      <c r="H23" s="24">
        <v>100</v>
      </c>
      <c r="I23" s="61">
        <v>0</v>
      </c>
      <c r="J23" s="45"/>
      <c r="K23" s="61">
        <f>H23+I23</f>
        <v>100</v>
      </c>
      <c r="L23" s="45"/>
      <c r="M23" s="45"/>
      <c r="N23" s="61">
        <f t="shared" ref="N23:N25" si="2">K23/H23*100</f>
        <v>100</v>
      </c>
      <c r="O23" s="45"/>
      <c r="P23" s="45"/>
    </row>
    <row r="24" spans="1:18" x14ac:dyDescent="0.25">
      <c r="A24" s="1" t="s">
        <v>32</v>
      </c>
      <c r="B24" s="26" t="s">
        <v>33</v>
      </c>
      <c r="C24" s="46" t="s">
        <v>34</v>
      </c>
      <c r="D24" s="45"/>
      <c r="E24" s="45"/>
      <c r="F24" s="45"/>
      <c r="G24" s="45"/>
      <c r="H24" s="24">
        <v>105200</v>
      </c>
      <c r="I24" s="61">
        <v>66200</v>
      </c>
      <c r="J24" s="45"/>
      <c r="K24" s="61">
        <f>H24+I24</f>
        <v>171400</v>
      </c>
      <c r="L24" s="45"/>
      <c r="M24" s="45"/>
      <c r="N24" s="61">
        <f t="shared" si="2"/>
        <v>162.92775665399239</v>
      </c>
      <c r="O24" s="45"/>
      <c r="P24" s="45"/>
      <c r="R24" s="36"/>
    </row>
    <row r="25" spans="1:18" x14ac:dyDescent="0.25">
      <c r="A25" s="1" t="s">
        <v>35</v>
      </c>
      <c r="B25" s="26" t="s">
        <v>36</v>
      </c>
      <c r="C25" s="46" t="s">
        <v>37</v>
      </c>
      <c r="D25" s="45"/>
      <c r="E25" s="45"/>
      <c r="F25" s="45"/>
      <c r="G25" s="45"/>
      <c r="H25" s="24">
        <v>2000</v>
      </c>
      <c r="I25" s="61">
        <v>0</v>
      </c>
      <c r="J25" s="45"/>
      <c r="K25" s="61">
        <f>H25+I25</f>
        <v>2000</v>
      </c>
      <c r="L25" s="45"/>
      <c r="M25" s="45"/>
      <c r="N25" s="61">
        <f t="shared" si="2"/>
        <v>100</v>
      </c>
      <c r="O25" s="45"/>
      <c r="P25" s="45"/>
      <c r="R25" s="36"/>
    </row>
    <row r="26" spans="1:18" x14ac:dyDescent="0.25">
      <c r="A26" s="19" t="s">
        <v>17</v>
      </c>
      <c r="B26" s="25" t="s">
        <v>38</v>
      </c>
      <c r="C26" s="65" t="s">
        <v>39</v>
      </c>
      <c r="D26" s="45"/>
      <c r="E26" s="45"/>
      <c r="F26" s="45"/>
      <c r="G26" s="45"/>
      <c r="H26" s="21">
        <f>H27</f>
        <v>300000</v>
      </c>
      <c r="I26" s="66">
        <f>I27</f>
        <v>103600</v>
      </c>
      <c r="J26" s="45"/>
      <c r="K26" s="66">
        <f>K27</f>
        <v>403600</v>
      </c>
      <c r="L26" s="45"/>
      <c r="M26" s="45"/>
      <c r="N26" s="66">
        <f>K26/H26*100</f>
        <v>134.53333333333333</v>
      </c>
      <c r="O26" s="45"/>
      <c r="P26" s="45"/>
      <c r="R26" s="36"/>
    </row>
    <row r="27" spans="1:18" x14ac:dyDescent="0.25">
      <c r="A27" s="1" t="s">
        <v>40</v>
      </c>
      <c r="B27" s="26" t="s">
        <v>41</v>
      </c>
      <c r="C27" s="46" t="s">
        <v>42</v>
      </c>
      <c r="D27" s="45"/>
      <c r="E27" s="45"/>
      <c r="F27" s="45"/>
      <c r="G27" s="45"/>
      <c r="H27" s="24">
        <v>300000</v>
      </c>
      <c r="I27" s="61">
        <v>103600</v>
      </c>
      <c r="J27" s="45"/>
      <c r="K27" s="61">
        <f>H27+I27</f>
        <v>403600</v>
      </c>
      <c r="L27" s="45"/>
      <c r="M27" s="45"/>
      <c r="N27" s="61">
        <f>K27/H27*100</f>
        <v>134.53333333333333</v>
      </c>
      <c r="O27" s="45"/>
      <c r="P27" s="45"/>
    </row>
    <row r="28" spans="1:18" x14ac:dyDescent="0.25">
      <c r="A28" s="19" t="s">
        <v>17</v>
      </c>
      <c r="B28" s="25" t="s">
        <v>43</v>
      </c>
      <c r="C28" s="65" t="s">
        <v>44</v>
      </c>
      <c r="D28" s="45"/>
      <c r="E28" s="45"/>
      <c r="F28" s="45"/>
      <c r="G28" s="45"/>
      <c r="H28" s="21">
        <f>H29</f>
        <v>10000</v>
      </c>
      <c r="I28" s="66">
        <f>I29</f>
        <v>0</v>
      </c>
      <c r="J28" s="45"/>
      <c r="K28" s="66">
        <f>K29</f>
        <v>10000</v>
      </c>
      <c r="L28" s="45"/>
      <c r="M28" s="45"/>
      <c r="N28" s="66">
        <f>K28/H28*100</f>
        <v>100</v>
      </c>
      <c r="O28" s="45"/>
      <c r="P28" s="45"/>
    </row>
    <row r="29" spans="1:18" x14ac:dyDescent="0.25">
      <c r="A29" s="1" t="s">
        <v>45</v>
      </c>
      <c r="B29" s="26" t="s">
        <v>46</v>
      </c>
      <c r="C29" s="46" t="s">
        <v>47</v>
      </c>
      <c r="D29" s="45"/>
      <c r="E29" s="45"/>
      <c r="F29" s="45"/>
      <c r="G29" s="45"/>
      <c r="H29" s="24">
        <v>10000</v>
      </c>
      <c r="I29" s="61">
        <v>0</v>
      </c>
      <c r="J29" s="45"/>
      <c r="K29" s="61">
        <f>H29+I29</f>
        <v>10000</v>
      </c>
      <c r="L29" s="45"/>
      <c r="M29" s="45"/>
      <c r="N29" s="61">
        <f>K29/H29*100</f>
        <v>100</v>
      </c>
      <c r="O29" s="45"/>
      <c r="P29" s="45"/>
      <c r="Q29" s="36"/>
    </row>
    <row r="30" spans="1:18" x14ac:dyDescent="0.25">
      <c r="A30" s="19" t="s">
        <v>17</v>
      </c>
      <c r="B30" s="25" t="s">
        <v>48</v>
      </c>
      <c r="C30" s="65" t="s">
        <v>49</v>
      </c>
      <c r="D30" s="45"/>
      <c r="E30" s="45"/>
      <c r="F30" s="45"/>
      <c r="G30" s="45"/>
      <c r="H30" s="21">
        <f>H31</f>
        <v>0</v>
      </c>
      <c r="I30" s="66">
        <f>I31</f>
        <v>0</v>
      </c>
      <c r="J30" s="45"/>
      <c r="K30" s="66">
        <f>K31</f>
        <v>0</v>
      </c>
      <c r="L30" s="45"/>
      <c r="M30" s="45"/>
      <c r="N30" s="80" t="s">
        <v>270</v>
      </c>
      <c r="O30" s="79"/>
      <c r="P30" s="79"/>
    </row>
    <row r="31" spans="1:18" x14ac:dyDescent="0.25">
      <c r="A31" s="1" t="s">
        <v>50</v>
      </c>
      <c r="B31" s="26" t="s">
        <v>51</v>
      </c>
      <c r="C31" s="46" t="s">
        <v>52</v>
      </c>
      <c r="D31" s="45"/>
      <c r="E31" s="45"/>
      <c r="F31" s="45"/>
      <c r="G31" s="45"/>
      <c r="H31" s="24">
        <v>0</v>
      </c>
      <c r="I31" s="61">
        <v>0</v>
      </c>
      <c r="J31" s="45"/>
      <c r="K31" s="61">
        <f>H31+I31</f>
        <v>0</v>
      </c>
      <c r="L31" s="45"/>
      <c r="M31" s="45"/>
      <c r="N31" s="67" t="s">
        <v>270</v>
      </c>
      <c r="O31" s="79"/>
      <c r="P31" s="79"/>
    </row>
    <row r="32" spans="1:18" x14ac:dyDescent="0.25">
      <c r="A32" s="19" t="s">
        <v>17</v>
      </c>
      <c r="B32" s="20" t="s">
        <v>53</v>
      </c>
      <c r="C32" s="65" t="s">
        <v>54</v>
      </c>
      <c r="D32" s="45"/>
      <c r="E32" s="45"/>
      <c r="F32" s="45"/>
      <c r="G32" s="45"/>
      <c r="H32" s="21">
        <f>H33</f>
        <v>5000</v>
      </c>
      <c r="I32" s="66">
        <f>I33</f>
        <v>0</v>
      </c>
      <c r="J32" s="45"/>
      <c r="K32" s="66">
        <f>K33</f>
        <v>5000</v>
      </c>
      <c r="L32" s="45"/>
      <c r="M32" s="45"/>
      <c r="N32" s="66">
        <f>K32/H32*100</f>
        <v>100</v>
      </c>
      <c r="O32" s="45"/>
      <c r="P32" s="45"/>
    </row>
    <row r="33" spans="1:16" x14ac:dyDescent="0.25">
      <c r="A33" s="1" t="s">
        <v>55</v>
      </c>
      <c r="B33" s="23" t="s">
        <v>56</v>
      </c>
      <c r="C33" s="46" t="s">
        <v>57</v>
      </c>
      <c r="D33" s="45"/>
      <c r="E33" s="45"/>
      <c r="F33" s="45"/>
      <c r="G33" s="45"/>
      <c r="H33" s="24">
        <v>5000</v>
      </c>
      <c r="I33" s="61">
        <v>0</v>
      </c>
      <c r="J33" s="60"/>
      <c r="K33" s="67">
        <f>H33+I33</f>
        <v>5000</v>
      </c>
      <c r="L33" s="68"/>
      <c r="M33" s="68"/>
      <c r="N33" s="67">
        <f>K33/H33*100</f>
        <v>100</v>
      </c>
      <c r="O33" s="68"/>
      <c r="P33" s="68"/>
    </row>
    <row r="34" spans="1:16" x14ac:dyDescent="0.25">
      <c r="A34" s="19" t="s">
        <v>17</v>
      </c>
      <c r="B34" s="25" t="s">
        <v>58</v>
      </c>
      <c r="C34" s="65" t="s">
        <v>59</v>
      </c>
      <c r="D34" s="45"/>
      <c r="E34" s="45"/>
      <c r="F34" s="45"/>
      <c r="G34" s="45"/>
      <c r="H34" s="21">
        <f>H36+H35</f>
        <v>0</v>
      </c>
      <c r="I34" s="66">
        <f>I36+I35</f>
        <v>0</v>
      </c>
      <c r="J34" s="45"/>
      <c r="K34" s="66">
        <f>K36+K35</f>
        <v>0</v>
      </c>
      <c r="L34" s="45"/>
      <c r="M34" s="45"/>
      <c r="N34" s="80" t="s">
        <v>270</v>
      </c>
      <c r="O34" s="79"/>
      <c r="P34" s="79"/>
    </row>
    <row r="35" spans="1:16" x14ac:dyDescent="0.25">
      <c r="A35" s="22"/>
      <c r="B35" s="1">
        <v>7211</v>
      </c>
      <c r="C35" s="46" t="s">
        <v>60</v>
      </c>
      <c r="D35" s="60"/>
      <c r="E35" s="60"/>
      <c r="F35" s="60"/>
      <c r="G35" s="60"/>
      <c r="H35" s="24">
        <v>0</v>
      </c>
      <c r="I35" s="61">
        <v>0</v>
      </c>
      <c r="J35" s="60"/>
      <c r="K35" s="61">
        <v>0</v>
      </c>
      <c r="L35" s="60"/>
      <c r="M35" s="60"/>
      <c r="N35" s="67" t="s">
        <v>270</v>
      </c>
      <c r="O35" s="78"/>
      <c r="P35" s="78"/>
    </row>
    <row r="36" spans="1:16" x14ac:dyDescent="0.25">
      <c r="A36" s="1" t="s">
        <v>61</v>
      </c>
      <c r="B36" s="26" t="s">
        <v>62</v>
      </c>
      <c r="C36" s="46" t="s">
        <v>63</v>
      </c>
      <c r="D36" s="45"/>
      <c r="E36" s="45"/>
      <c r="F36" s="45"/>
      <c r="G36" s="45"/>
      <c r="H36" s="24">
        <v>0</v>
      </c>
      <c r="I36" s="61">
        <v>0</v>
      </c>
      <c r="J36" s="45"/>
      <c r="K36" s="61">
        <f>H36+I36</f>
        <v>0</v>
      </c>
      <c r="L36" s="45"/>
      <c r="M36" s="45"/>
      <c r="N36" s="67" t="s">
        <v>270</v>
      </c>
      <c r="O36" s="79"/>
      <c r="P36" s="79"/>
    </row>
    <row r="38" spans="1:16" ht="22.5" x14ac:dyDescent="0.25">
      <c r="A38" s="4" t="s">
        <v>3</v>
      </c>
      <c r="B38" s="4" t="s">
        <v>4</v>
      </c>
      <c r="C38" s="54" t="s">
        <v>64</v>
      </c>
      <c r="D38" s="55"/>
      <c r="E38" s="55"/>
      <c r="F38" s="55"/>
      <c r="G38" s="55"/>
      <c r="H38" s="5"/>
      <c r="I38" s="56"/>
      <c r="J38" s="55"/>
      <c r="K38" s="56"/>
      <c r="L38" s="55"/>
      <c r="M38" s="55"/>
      <c r="N38" s="56"/>
      <c r="O38" s="55"/>
      <c r="P38" s="55"/>
    </row>
    <row r="39" spans="1:16" x14ac:dyDescent="0.25">
      <c r="A39" s="6" t="s">
        <v>6</v>
      </c>
      <c r="B39" s="7" t="s">
        <v>7</v>
      </c>
      <c r="C39" s="57" t="s">
        <v>65</v>
      </c>
      <c r="D39" s="58"/>
      <c r="E39" s="58"/>
      <c r="F39" s="58"/>
      <c r="G39" s="58"/>
      <c r="H39" s="9">
        <f>H40</f>
        <v>7701800</v>
      </c>
      <c r="I39" s="59">
        <f t="shared" ref="H39:I41" si="3">I40</f>
        <v>419300</v>
      </c>
      <c r="J39" s="58"/>
      <c r="K39" s="59">
        <f>K40</f>
        <v>8121100</v>
      </c>
      <c r="L39" s="58"/>
      <c r="M39" s="58"/>
      <c r="N39" s="59">
        <f t="shared" ref="N39:N46" si="4">K39/H39*100</f>
        <v>105.44418187956062</v>
      </c>
      <c r="O39" s="58"/>
      <c r="P39" s="58"/>
    </row>
    <row r="40" spans="1:16" x14ac:dyDescent="0.25">
      <c r="A40" s="10" t="s">
        <v>9</v>
      </c>
      <c r="B40" s="11" t="s">
        <v>10</v>
      </c>
      <c r="C40" s="49" t="s">
        <v>11</v>
      </c>
      <c r="D40" s="50"/>
      <c r="E40" s="50"/>
      <c r="F40" s="50"/>
      <c r="G40" s="50"/>
      <c r="H40" s="12">
        <f t="shared" si="3"/>
        <v>7701800</v>
      </c>
      <c r="I40" s="51">
        <f t="shared" si="3"/>
        <v>419300</v>
      </c>
      <c r="J40" s="50"/>
      <c r="K40" s="51">
        <f>K41</f>
        <v>8121100</v>
      </c>
      <c r="L40" s="50"/>
      <c r="M40" s="50"/>
      <c r="N40" s="51">
        <f t="shared" si="4"/>
        <v>105.44418187956062</v>
      </c>
      <c r="O40" s="50"/>
      <c r="P40" s="50"/>
    </row>
    <row r="41" spans="1:16" x14ac:dyDescent="0.25">
      <c r="A41" s="13" t="s">
        <v>12</v>
      </c>
      <c r="B41" s="14" t="s">
        <v>13</v>
      </c>
      <c r="C41" s="52" t="s">
        <v>14</v>
      </c>
      <c r="D41" s="50"/>
      <c r="E41" s="50"/>
      <c r="F41" s="50"/>
      <c r="G41" s="50"/>
      <c r="H41" s="15">
        <f t="shared" si="3"/>
        <v>7701800</v>
      </c>
      <c r="I41" s="53">
        <f t="shared" si="3"/>
        <v>419300</v>
      </c>
      <c r="J41" s="50"/>
      <c r="K41" s="53">
        <f>K42</f>
        <v>8121100</v>
      </c>
      <c r="L41" s="50"/>
      <c r="M41" s="50"/>
      <c r="N41" s="53">
        <f t="shared" si="4"/>
        <v>105.44418187956062</v>
      </c>
      <c r="O41" s="50"/>
      <c r="P41" s="50"/>
    </row>
    <row r="42" spans="1:16" x14ac:dyDescent="0.25">
      <c r="A42" s="16" t="s">
        <v>15</v>
      </c>
      <c r="B42" s="17" t="s">
        <v>16</v>
      </c>
      <c r="C42" s="63" t="s">
        <v>0</v>
      </c>
      <c r="D42" s="50"/>
      <c r="E42" s="50"/>
      <c r="F42" s="50"/>
      <c r="G42" s="50"/>
      <c r="H42" s="18">
        <f>H49+H43+H45+H47</f>
        <v>7701800</v>
      </c>
      <c r="I42" s="64">
        <f>I49+I43+I45+I47</f>
        <v>419300</v>
      </c>
      <c r="J42" s="50"/>
      <c r="K42" s="64">
        <f>K49+K43+K45+K47</f>
        <v>8121100</v>
      </c>
      <c r="L42" s="50"/>
      <c r="M42" s="50"/>
      <c r="N42" s="64">
        <f t="shared" si="4"/>
        <v>105.44418187956062</v>
      </c>
      <c r="O42" s="50"/>
      <c r="P42" s="50"/>
    </row>
    <row r="43" spans="1:16" x14ac:dyDescent="0.25">
      <c r="A43" s="19" t="s">
        <v>17</v>
      </c>
      <c r="B43" s="25" t="s">
        <v>24</v>
      </c>
      <c r="C43" s="65" t="s">
        <v>25</v>
      </c>
      <c r="D43" s="45"/>
      <c r="E43" s="45"/>
      <c r="F43" s="45"/>
      <c r="G43" s="45"/>
      <c r="H43" s="21">
        <f>H44</f>
        <v>9900</v>
      </c>
      <c r="I43" s="66">
        <f>I44</f>
        <v>0</v>
      </c>
      <c r="J43" s="45"/>
      <c r="K43" s="66">
        <f t="shared" ref="K43:K48" si="5">H43+I43</f>
        <v>9900</v>
      </c>
      <c r="L43" s="45"/>
      <c r="M43" s="45"/>
      <c r="N43" s="66">
        <f t="shared" si="4"/>
        <v>100</v>
      </c>
      <c r="O43" s="45"/>
      <c r="P43" s="45"/>
    </row>
    <row r="44" spans="1:16" x14ac:dyDescent="0.25">
      <c r="A44" s="1" t="s">
        <v>66</v>
      </c>
      <c r="B44" s="26" t="s">
        <v>67</v>
      </c>
      <c r="C44" s="46" t="s">
        <v>68</v>
      </c>
      <c r="D44" s="45"/>
      <c r="E44" s="45"/>
      <c r="F44" s="45"/>
      <c r="G44" s="45"/>
      <c r="H44" s="24">
        <v>9900</v>
      </c>
      <c r="I44" s="61">
        <v>0</v>
      </c>
      <c r="J44" s="45"/>
      <c r="K44" s="61">
        <f t="shared" si="5"/>
        <v>9900</v>
      </c>
      <c r="L44" s="45"/>
      <c r="M44" s="45"/>
      <c r="N44" s="61">
        <f t="shared" si="4"/>
        <v>100</v>
      </c>
      <c r="O44" s="45"/>
      <c r="P44" s="45"/>
    </row>
    <row r="45" spans="1:16" x14ac:dyDescent="0.25">
      <c r="A45" s="19" t="s">
        <v>17</v>
      </c>
      <c r="B45" s="25" t="s">
        <v>38</v>
      </c>
      <c r="C45" s="65" t="s">
        <v>39</v>
      </c>
      <c r="D45" s="45"/>
      <c r="E45" s="45"/>
      <c r="F45" s="45"/>
      <c r="G45" s="45"/>
      <c r="H45" s="21">
        <f>H46</f>
        <v>140100</v>
      </c>
      <c r="I45" s="66">
        <f>I46</f>
        <v>0</v>
      </c>
      <c r="J45" s="45"/>
      <c r="K45" s="66">
        <f t="shared" si="5"/>
        <v>140100</v>
      </c>
      <c r="L45" s="45"/>
      <c r="M45" s="45"/>
      <c r="N45" s="66">
        <f t="shared" si="4"/>
        <v>100</v>
      </c>
      <c r="O45" s="45"/>
      <c r="P45" s="45"/>
    </row>
    <row r="46" spans="1:16" x14ac:dyDescent="0.25">
      <c r="A46" s="1" t="s">
        <v>69</v>
      </c>
      <c r="B46" s="26" t="s">
        <v>67</v>
      </c>
      <c r="C46" s="46" t="s">
        <v>68</v>
      </c>
      <c r="D46" s="45"/>
      <c r="E46" s="45"/>
      <c r="F46" s="45"/>
      <c r="G46" s="45"/>
      <c r="H46" s="24">
        <v>140100</v>
      </c>
      <c r="I46" s="61">
        <v>0</v>
      </c>
      <c r="J46" s="45"/>
      <c r="K46" s="61">
        <f t="shared" si="5"/>
        <v>140100</v>
      </c>
      <c r="L46" s="45"/>
      <c r="M46" s="45"/>
      <c r="N46" s="61">
        <f t="shared" si="4"/>
        <v>100</v>
      </c>
      <c r="O46" s="45"/>
      <c r="P46" s="45"/>
    </row>
    <row r="47" spans="1:16" x14ac:dyDescent="0.25">
      <c r="A47" s="19" t="s">
        <v>17</v>
      </c>
      <c r="B47" s="25" t="s">
        <v>58</v>
      </c>
      <c r="C47" s="65" t="s">
        <v>59</v>
      </c>
      <c r="D47" s="45"/>
      <c r="E47" s="45"/>
      <c r="F47" s="45"/>
      <c r="G47" s="45"/>
      <c r="H47" s="21">
        <f>H48</f>
        <v>0</v>
      </c>
      <c r="I47" s="66">
        <f>I48</f>
        <v>0</v>
      </c>
      <c r="J47" s="45"/>
      <c r="K47" s="66">
        <f t="shared" si="5"/>
        <v>0</v>
      </c>
      <c r="L47" s="45"/>
      <c r="M47" s="45"/>
      <c r="N47" s="80" t="s">
        <v>270</v>
      </c>
      <c r="O47" s="79"/>
      <c r="P47" s="79"/>
    </row>
    <row r="48" spans="1:16" x14ac:dyDescent="0.25">
      <c r="A48" s="1" t="s">
        <v>70</v>
      </c>
      <c r="B48" s="26" t="s">
        <v>67</v>
      </c>
      <c r="C48" s="46" t="s">
        <v>68</v>
      </c>
      <c r="D48" s="45"/>
      <c r="E48" s="45"/>
      <c r="F48" s="45"/>
      <c r="G48" s="45"/>
      <c r="H48" s="24">
        <v>0</v>
      </c>
      <c r="I48" s="61">
        <v>0</v>
      </c>
      <c r="J48" s="45"/>
      <c r="K48" s="61">
        <f t="shared" si="5"/>
        <v>0</v>
      </c>
      <c r="L48" s="45"/>
      <c r="M48" s="45"/>
      <c r="N48" s="67" t="s">
        <v>270</v>
      </c>
      <c r="O48" s="79"/>
      <c r="P48" s="79"/>
    </row>
    <row r="49" spans="1:17" ht="22.5" x14ac:dyDescent="0.25">
      <c r="A49" s="27" t="s">
        <v>71</v>
      </c>
      <c r="B49" s="28" t="s">
        <v>72</v>
      </c>
      <c r="C49" s="69" t="s">
        <v>73</v>
      </c>
      <c r="D49" s="45"/>
      <c r="E49" s="45"/>
      <c r="F49" s="45"/>
      <c r="G49" s="45"/>
      <c r="H49" s="29">
        <f>H50</f>
        <v>7551800</v>
      </c>
      <c r="I49" s="70">
        <f>I50</f>
        <v>419300</v>
      </c>
      <c r="J49" s="62"/>
      <c r="K49" s="70">
        <f>K50</f>
        <v>7971100</v>
      </c>
      <c r="L49" s="45"/>
      <c r="M49" s="45"/>
      <c r="N49" s="70">
        <f>K49/H49*100</f>
        <v>105.5523186525067</v>
      </c>
      <c r="O49" s="45"/>
      <c r="P49" s="45"/>
    </row>
    <row r="50" spans="1:17" x14ac:dyDescent="0.25">
      <c r="A50" s="30" t="s">
        <v>74</v>
      </c>
      <c r="B50" s="31" t="s">
        <v>75</v>
      </c>
      <c r="C50" s="71" t="s">
        <v>76</v>
      </c>
      <c r="D50" s="45"/>
      <c r="E50" s="45"/>
      <c r="F50" s="45"/>
      <c r="G50" s="45"/>
      <c r="H50" s="32">
        <f>H51+H138+H174+H179</f>
        <v>7551800</v>
      </c>
      <c r="I50" s="72">
        <f>I51+I138+I174+I179</f>
        <v>419300</v>
      </c>
      <c r="J50" s="62"/>
      <c r="K50" s="72">
        <f>K51+K138+K174+K179</f>
        <v>7971100</v>
      </c>
      <c r="L50" s="45"/>
      <c r="M50" s="45"/>
      <c r="N50" s="72">
        <f>K50/H50*100</f>
        <v>105.5523186525067</v>
      </c>
      <c r="O50" s="45"/>
      <c r="P50" s="45"/>
    </row>
    <row r="51" spans="1:17" x14ac:dyDescent="0.25">
      <c r="A51" s="33" t="s">
        <v>77</v>
      </c>
      <c r="B51" s="34" t="s">
        <v>78</v>
      </c>
      <c r="C51" s="73" t="s">
        <v>79</v>
      </c>
      <c r="D51" s="45"/>
      <c r="E51" s="45"/>
      <c r="F51" s="45"/>
      <c r="G51" s="45"/>
      <c r="H51" s="35">
        <f>H52+H76+H111+H134</f>
        <v>6777400</v>
      </c>
      <c r="I51" s="74">
        <f>I52+I76+I111+I134</f>
        <v>229300</v>
      </c>
      <c r="J51" s="62"/>
      <c r="K51" s="74">
        <f>K52+K76+K111+K134</f>
        <v>7006700</v>
      </c>
      <c r="L51" s="45"/>
      <c r="M51" s="45"/>
      <c r="N51" s="74">
        <f>K51/H51*100</f>
        <v>103.3833033316611</v>
      </c>
      <c r="O51" s="45"/>
      <c r="P51" s="45"/>
    </row>
    <row r="52" spans="1:17" x14ac:dyDescent="0.25">
      <c r="A52" s="19" t="s">
        <v>17</v>
      </c>
      <c r="B52" s="25" t="s">
        <v>80</v>
      </c>
      <c r="C52" s="65" t="s">
        <v>81</v>
      </c>
      <c r="D52" s="45"/>
      <c r="E52" s="45"/>
      <c r="F52" s="45"/>
      <c r="G52" s="45"/>
      <c r="H52" s="21">
        <f>H53+H54+H55+H56+H57+H58+H59+H60+H63+H65+H66+H68+H69+H70+H71+H72+H73+H75+H61+H64+H62+H67+H74</f>
        <v>6569400</v>
      </c>
      <c r="I52" s="66">
        <f>I53+I54+I55+I56+I57+I58+I59+I60+I63+I65+I66+I68+I69+I70+I71+I72+I73+I75+I61+I64+I62+I67+I74</f>
        <v>211500</v>
      </c>
      <c r="J52" s="45"/>
      <c r="K52" s="66">
        <f>K53+K54+K55+K56+K57+K58+K59+K60+K63+K65+K66+K68+K69+K70+K71+K72+K73+K75+K61+K64+K62+K67+K74</f>
        <v>6780900</v>
      </c>
      <c r="L52" s="45"/>
      <c r="M52" s="45"/>
      <c r="N52" s="66">
        <f>K52/H52*100</f>
        <v>103.21947209790849</v>
      </c>
      <c r="O52" s="45"/>
      <c r="P52" s="45"/>
    </row>
    <row r="53" spans="1:17" x14ac:dyDescent="0.25">
      <c r="A53" s="1" t="s">
        <v>82</v>
      </c>
      <c r="B53" s="26" t="s">
        <v>83</v>
      </c>
      <c r="C53" s="46" t="s">
        <v>84</v>
      </c>
      <c r="D53" s="45"/>
      <c r="E53" s="45"/>
      <c r="F53" s="45"/>
      <c r="G53" s="45"/>
      <c r="H53" s="24">
        <v>4856000</v>
      </c>
      <c r="I53" s="61">
        <v>144000</v>
      </c>
      <c r="J53" s="45"/>
      <c r="K53" s="61">
        <f t="shared" ref="K53:K75" si="6">H53+I53</f>
        <v>5000000</v>
      </c>
      <c r="L53" s="45"/>
      <c r="M53" s="45"/>
      <c r="N53" s="61">
        <f>K53/H53*100</f>
        <v>102.9654036243822</v>
      </c>
      <c r="O53" s="45"/>
      <c r="P53" s="45"/>
    </row>
    <row r="54" spans="1:17" x14ac:dyDescent="0.25">
      <c r="A54" s="1" t="s">
        <v>85</v>
      </c>
      <c r="B54" s="26" t="s">
        <v>86</v>
      </c>
      <c r="C54" s="46" t="s">
        <v>87</v>
      </c>
      <c r="D54" s="45"/>
      <c r="E54" s="45"/>
      <c r="F54" s="45"/>
      <c r="G54" s="45"/>
      <c r="H54" s="24">
        <v>393000</v>
      </c>
      <c r="I54" s="61">
        <v>7000</v>
      </c>
      <c r="J54" s="61"/>
      <c r="K54" s="61">
        <f>H54+I54</f>
        <v>400000</v>
      </c>
      <c r="L54" s="45"/>
      <c r="M54" s="45"/>
      <c r="N54" s="61">
        <f t="shared" ref="N54:N75" si="7">K54/H54*100</f>
        <v>101.78117048346056</v>
      </c>
      <c r="O54" s="45"/>
      <c r="P54" s="45"/>
      <c r="Q54" s="36"/>
    </row>
    <row r="55" spans="1:17" x14ac:dyDescent="0.25">
      <c r="A55" s="1" t="s">
        <v>88</v>
      </c>
      <c r="B55" s="26" t="s">
        <v>89</v>
      </c>
      <c r="C55" s="46" t="s">
        <v>90</v>
      </c>
      <c r="D55" s="45"/>
      <c r="E55" s="45"/>
      <c r="F55" s="45"/>
      <c r="G55" s="45"/>
      <c r="H55" s="24">
        <v>802000</v>
      </c>
      <c r="I55" s="61">
        <v>38000</v>
      </c>
      <c r="J55" s="61"/>
      <c r="K55" s="61">
        <f t="shared" si="6"/>
        <v>840000</v>
      </c>
      <c r="L55" s="45"/>
      <c r="M55" s="45"/>
      <c r="N55" s="61">
        <f t="shared" si="7"/>
        <v>104.73815461346634</v>
      </c>
      <c r="O55" s="45"/>
      <c r="P55" s="45"/>
      <c r="Q55" s="36"/>
    </row>
    <row r="56" spans="1:17" x14ac:dyDescent="0.25">
      <c r="A56" s="1" t="s">
        <v>91</v>
      </c>
      <c r="B56" s="26" t="s">
        <v>92</v>
      </c>
      <c r="C56" s="46" t="s">
        <v>93</v>
      </c>
      <c r="D56" s="45"/>
      <c r="E56" s="45"/>
      <c r="F56" s="45"/>
      <c r="G56" s="45"/>
      <c r="H56" s="24">
        <v>86000</v>
      </c>
      <c r="I56" s="61">
        <v>4000</v>
      </c>
      <c r="J56" s="61"/>
      <c r="K56" s="61">
        <f t="shared" si="6"/>
        <v>90000</v>
      </c>
      <c r="L56" s="45"/>
      <c r="M56" s="45"/>
      <c r="N56" s="61">
        <f t="shared" si="7"/>
        <v>104.65116279069768</v>
      </c>
      <c r="O56" s="45"/>
      <c r="P56" s="45"/>
      <c r="Q56" s="36"/>
    </row>
    <row r="57" spans="1:17" x14ac:dyDescent="0.25">
      <c r="A57" s="1" t="s">
        <v>94</v>
      </c>
      <c r="B57" s="26" t="s">
        <v>95</v>
      </c>
      <c r="C57" s="46" t="s">
        <v>96</v>
      </c>
      <c r="D57" s="45"/>
      <c r="E57" s="45"/>
      <c r="F57" s="45"/>
      <c r="G57" s="45"/>
      <c r="H57" s="24">
        <v>0</v>
      </c>
      <c r="I57" s="61">
        <v>0</v>
      </c>
      <c r="J57" s="61"/>
      <c r="K57" s="61">
        <f t="shared" si="6"/>
        <v>0</v>
      </c>
      <c r="L57" s="45"/>
      <c r="M57" s="45"/>
      <c r="N57" s="67" t="s">
        <v>270</v>
      </c>
      <c r="O57" s="79"/>
      <c r="P57" s="79"/>
      <c r="Q57" s="36"/>
    </row>
    <row r="58" spans="1:17" x14ac:dyDescent="0.25">
      <c r="A58" s="1" t="s">
        <v>97</v>
      </c>
      <c r="B58" s="26" t="s">
        <v>98</v>
      </c>
      <c r="C58" s="46" t="s">
        <v>99</v>
      </c>
      <c r="D58" s="45"/>
      <c r="E58" s="45"/>
      <c r="F58" s="45"/>
      <c r="G58" s="45"/>
      <c r="H58" s="24">
        <v>0</v>
      </c>
      <c r="I58" s="61">
        <v>0</v>
      </c>
      <c r="J58" s="61"/>
      <c r="K58" s="61">
        <f t="shared" si="6"/>
        <v>0</v>
      </c>
      <c r="L58" s="45"/>
      <c r="M58" s="45"/>
      <c r="N58" s="67" t="s">
        <v>270</v>
      </c>
      <c r="O58" s="79"/>
      <c r="P58" s="79"/>
      <c r="Q58" s="36"/>
    </row>
    <row r="59" spans="1:17" x14ac:dyDescent="0.25">
      <c r="A59" s="1" t="s">
        <v>100</v>
      </c>
      <c r="B59" s="26" t="s">
        <v>101</v>
      </c>
      <c r="C59" s="46" t="s">
        <v>102</v>
      </c>
      <c r="D59" s="45"/>
      <c r="E59" s="45"/>
      <c r="F59" s="45"/>
      <c r="G59" s="45"/>
      <c r="H59" s="24">
        <v>80000</v>
      </c>
      <c r="I59" s="61">
        <v>0</v>
      </c>
      <c r="J59" s="61"/>
      <c r="K59" s="61">
        <f t="shared" si="6"/>
        <v>80000</v>
      </c>
      <c r="L59" s="45"/>
      <c r="M59" s="45"/>
      <c r="N59" s="61">
        <f>K59/H59*100</f>
        <v>100</v>
      </c>
      <c r="O59" s="45"/>
      <c r="P59" s="45"/>
      <c r="Q59" s="36"/>
    </row>
    <row r="60" spans="1:17" ht="15.75" customHeight="1" x14ac:dyDescent="0.25">
      <c r="A60" s="1" t="s">
        <v>103</v>
      </c>
      <c r="B60" s="26" t="s">
        <v>104</v>
      </c>
      <c r="C60" s="46" t="s">
        <v>105</v>
      </c>
      <c r="D60" s="45"/>
      <c r="E60" s="45"/>
      <c r="F60" s="45"/>
      <c r="G60" s="45"/>
      <c r="H60" s="24">
        <v>0</v>
      </c>
      <c r="I60" s="61">
        <v>0</v>
      </c>
      <c r="J60" s="61"/>
      <c r="K60" s="61">
        <f t="shared" si="6"/>
        <v>0</v>
      </c>
      <c r="L60" s="45"/>
      <c r="M60" s="45"/>
      <c r="N60" s="67" t="s">
        <v>270</v>
      </c>
      <c r="O60" s="79"/>
      <c r="P60" s="79"/>
    </row>
    <row r="61" spans="1:17" x14ac:dyDescent="0.25">
      <c r="A61" s="1"/>
      <c r="B61" s="1">
        <v>3225</v>
      </c>
      <c r="C61" s="46" t="s">
        <v>106</v>
      </c>
      <c r="D61" s="45"/>
      <c r="E61" s="45"/>
      <c r="F61" s="45"/>
      <c r="G61" s="45"/>
      <c r="H61" s="24">
        <v>0</v>
      </c>
      <c r="I61" s="61">
        <v>0</v>
      </c>
      <c r="J61" s="61"/>
      <c r="K61" s="61">
        <f>H61+I61</f>
        <v>0</v>
      </c>
      <c r="L61" s="45"/>
      <c r="M61" s="45"/>
      <c r="N61" s="67" t="s">
        <v>270</v>
      </c>
      <c r="O61" s="79"/>
      <c r="P61" s="79"/>
    </row>
    <row r="62" spans="1:17" x14ac:dyDescent="0.25">
      <c r="A62" s="1"/>
      <c r="B62" s="1">
        <v>3227</v>
      </c>
      <c r="C62" s="46" t="s">
        <v>107</v>
      </c>
      <c r="D62" s="45"/>
      <c r="E62" s="45"/>
      <c r="F62" s="45"/>
      <c r="G62" s="45"/>
      <c r="H62" s="24">
        <v>19400</v>
      </c>
      <c r="I62" s="61">
        <v>12000</v>
      </c>
      <c r="J62" s="61"/>
      <c r="K62" s="61">
        <f>H62+I62</f>
        <v>31400</v>
      </c>
      <c r="L62" s="45"/>
      <c r="M62" s="45"/>
      <c r="N62" s="61">
        <f>K62/H62*100</f>
        <v>161.85567010309279</v>
      </c>
      <c r="O62" s="45"/>
      <c r="P62" s="45"/>
    </row>
    <row r="63" spans="1:17" x14ac:dyDescent="0.25">
      <c r="A63" s="1" t="s">
        <v>108</v>
      </c>
      <c r="B63" s="26" t="s">
        <v>109</v>
      </c>
      <c r="C63" s="46" t="s">
        <v>110</v>
      </c>
      <c r="D63" s="45"/>
      <c r="E63" s="45"/>
      <c r="F63" s="45"/>
      <c r="G63" s="45"/>
      <c r="H63" s="24">
        <v>20000</v>
      </c>
      <c r="I63" s="61">
        <v>0</v>
      </c>
      <c r="J63" s="61"/>
      <c r="K63" s="61">
        <f t="shared" si="6"/>
        <v>20000</v>
      </c>
      <c r="L63" s="45"/>
      <c r="M63" s="45"/>
      <c r="N63" s="61">
        <f t="shared" si="7"/>
        <v>100</v>
      </c>
      <c r="O63" s="45"/>
      <c r="P63" s="45"/>
      <c r="Q63" s="37"/>
    </row>
    <row r="64" spans="1:17" x14ac:dyDescent="0.25">
      <c r="A64" s="1"/>
      <c r="B64" s="1">
        <v>3232</v>
      </c>
      <c r="C64" s="46" t="s">
        <v>111</v>
      </c>
      <c r="D64" s="45"/>
      <c r="E64" s="45"/>
      <c r="F64" s="45"/>
      <c r="G64" s="45"/>
      <c r="H64" s="24">
        <v>70000</v>
      </c>
      <c r="I64" s="61">
        <v>0</v>
      </c>
      <c r="J64" s="61"/>
      <c r="K64" s="61">
        <f>H64+I64</f>
        <v>70000</v>
      </c>
      <c r="L64" s="45"/>
      <c r="M64" s="45"/>
      <c r="N64" s="61">
        <f t="shared" si="7"/>
        <v>100</v>
      </c>
      <c r="O64" s="45"/>
      <c r="P64" s="45"/>
      <c r="Q64" s="37"/>
    </row>
    <row r="65" spans="1:17" x14ac:dyDescent="0.25">
      <c r="A65" s="1" t="s">
        <v>112</v>
      </c>
      <c r="B65" s="26" t="s">
        <v>113</v>
      </c>
      <c r="C65" s="46" t="s">
        <v>114</v>
      </c>
      <c r="D65" s="45"/>
      <c r="E65" s="45"/>
      <c r="F65" s="45"/>
      <c r="G65" s="45"/>
      <c r="H65" s="24">
        <v>3000</v>
      </c>
      <c r="I65" s="61">
        <v>-2500</v>
      </c>
      <c r="J65" s="61"/>
      <c r="K65" s="61">
        <f t="shared" si="6"/>
        <v>500</v>
      </c>
      <c r="L65" s="45"/>
      <c r="M65" s="45"/>
      <c r="N65" s="61">
        <f t="shared" si="7"/>
        <v>16.666666666666664</v>
      </c>
      <c r="O65" s="45"/>
      <c r="P65" s="45"/>
      <c r="Q65" s="37"/>
    </row>
    <row r="66" spans="1:17" x14ac:dyDescent="0.25">
      <c r="A66" s="1" t="s">
        <v>115</v>
      </c>
      <c r="B66" s="26" t="s">
        <v>116</v>
      </c>
      <c r="C66" s="46" t="s">
        <v>117</v>
      </c>
      <c r="D66" s="45"/>
      <c r="E66" s="45"/>
      <c r="F66" s="45"/>
      <c r="G66" s="45"/>
      <c r="H66" s="24">
        <v>0</v>
      </c>
      <c r="I66" s="61">
        <v>0</v>
      </c>
      <c r="J66" s="61"/>
      <c r="K66" s="61">
        <f t="shared" si="6"/>
        <v>0</v>
      </c>
      <c r="L66" s="45"/>
      <c r="M66" s="45"/>
      <c r="N66" s="67" t="s">
        <v>270</v>
      </c>
      <c r="O66" s="79"/>
      <c r="P66" s="79"/>
      <c r="Q66" s="37"/>
    </row>
    <row r="67" spans="1:17" x14ac:dyDescent="0.25">
      <c r="A67" s="1"/>
      <c r="B67" s="1">
        <v>3236</v>
      </c>
      <c r="C67" s="46" t="s">
        <v>118</v>
      </c>
      <c r="D67" s="45"/>
      <c r="E67" s="45"/>
      <c r="F67" s="45"/>
      <c r="G67" s="45"/>
      <c r="H67" s="24">
        <v>0</v>
      </c>
      <c r="I67" s="61">
        <v>0</v>
      </c>
      <c r="J67" s="61"/>
      <c r="K67" s="61">
        <f>H67+I67</f>
        <v>0</v>
      </c>
      <c r="L67" s="45"/>
      <c r="M67" s="45"/>
      <c r="N67" s="67" t="s">
        <v>270</v>
      </c>
      <c r="O67" s="79"/>
      <c r="P67" s="79"/>
    </row>
    <row r="68" spans="1:17" x14ac:dyDescent="0.25">
      <c r="A68" s="1" t="s">
        <v>119</v>
      </c>
      <c r="B68" s="26" t="s">
        <v>120</v>
      </c>
      <c r="C68" s="46" t="s">
        <v>121</v>
      </c>
      <c r="D68" s="45"/>
      <c r="E68" s="45"/>
      <c r="F68" s="45"/>
      <c r="G68" s="45"/>
      <c r="H68" s="24">
        <v>132000</v>
      </c>
      <c r="I68" s="61">
        <v>2000</v>
      </c>
      <c r="J68" s="61"/>
      <c r="K68" s="61">
        <f t="shared" si="6"/>
        <v>134000</v>
      </c>
      <c r="L68" s="45"/>
      <c r="M68" s="45"/>
      <c r="N68" s="61">
        <f t="shared" si="7"/>
        <v>101.51515151515152</v>
      </c>
      <c r="O68" s="45"/>
      <c r="P68" s="45"/>
    </row>
    <row r="69" spans="1:17" x14ac:dyDescent="0.25">
      <c r="A69" s="1" t="s">
        <v>122</v>
      </c>
      <c r="B69" s="26" t="s">
        <v>123</v>
      </c>
      <c r="C69" s="46" t="s">
        <v>124</v>
      </c>
      <c r="D69" s="45"/>
      <c r="E69" s="45"/>
      <c r="F69" s="45"/>
      <c r="G69" s="45"/>
      <c r="H69" s="24">
        <v>23000</v>
      </c>
      <c r="I69" s="61">
        <v>7000</v>
      </c>
      <c r="J69" s="61"/>
      <c r="K69" s="61">
        <f t="shared" si="6"/>
        <v>30000</v>
      </c>
      <c r="L69" s="45"/>
      <c r="M69" s="45"/>
      <c r="N69" s="61">
        <f t="shared" si="7"/>
        <v>130.43478260869566</v>
      </c>
      <c r="O69" s="45"/>
      <c r="P69" s="45"/>
    </row>
    <row r="70" spans="1:17" x14ac:dyDescent="0.25">
      <c r="A70" s="1" t="s">
        <v>125</v>
      </c>
      <c r="B70" s="26" t="s">
        <v>126</v>
      </c>
      <c r="C70" s="46" t="s">
        <v>127</v>
      </c>
      <c r="D70" s="45"/>
      <c r="E70" s="45"/>
      <c r="F70" s="45"/>
      <c r="G70" s="45"/>
      <c r="H70" s="24">
        <v>0</v>
      </c>
      <c r="I70" s="61">
        <v>0</v>
      </c>
      <c r="J70" s="61"/>
      <c r="K70" s="61">
        <f t="shared" si="6"/>
        <v>0</v>
      </c>
      <c r="L70" s="45"/>
      <c r="M70" s="45"/>
      <c r="N70" s="67" t="s">
        <v>270</v>
      </c>
      <c r="O70" s="79"/>
      <c r="P70" s="79"/>
    </row>
    <row r="71" spans="1:17" x14ac:dyDescent="0.25">
      <c r="A71" s="1" t="s">
        <v>128</v>
      </c>
      <c r="B71" s="26" t="s">
        <v>129</v>
      </c>
      <c r="C71" s="46" t="s">
        <v>130</v>
      </c>
      <c r="D71" s="45"/>
      <c r="E71" s="45"/>
      <c r="F71" s="45"/>
      <c r="G71" s="45"/>
      <c r="H71" s="24">
        <v>3000</v>
      </c>
      <c r="I71" s="61">
        <v>0</v>
      </c>
      <c r="J71" s="61"/>
      <c r="K71" s="61">
        <f t="shared" si="6"/>
        <v>3000</v>
      </c>
      <c r="L71" s="45"/>
      <c r="M71" s="45"/>
      <c r="N71" s="61">
        <f t="shared" si="7"/>
        <v>100</v>
      </c>
      <c r="O71" s="45"/>
      <c r="P71" s="45"/>
    </row>
    <row r="72" spans="1:17" x14ac:dyDescent="0.25">
      <c r="A72" s="1" t="s">
        <v>131</v>
      </c>
      <c r="B72" s="26" t="s">
        <v>132</v>
      </c>
      <c r="C72" s="46" t="s">
        <v>133</v>
      </c>
      <c r="D72" s="45"/>
      <c r="E72" s="45"/>
      <c r="F72" s="45"/>
      <c r="G72" s="45"/>
      <c r="H72" s="24">
        <v>80000</v>
      </c>
      <c r="I72" s="61">
        <v>0</v>
      </c>
      <c r="J72" s="61"/>
      <c r="K72" s="61">
        <f t="shared" si="6"/>
        <v>80000</v>
      </c>
      <c r="L72" s="45"/>
      <c r="M72" s="45"/>
      <c r="N72" s="61">
        <f t="shared" si="7"/>
        <v>100</v>
      </c>
      <c r="O72" s="45"/>
      <c r="P72" s="45"/>
    </row>
    <row r="73" spans="1:17" x14ac:dyDescent="0.25">
      <c r="A73" s="1" t="s">
        <v>134</v>
      </c>
      <c r="B73" s="26" t="s">
        <v>135</v>
      </c>
      <c r="C73" s="46" t="s">
        <v>136</v>
      </c>
      <c r="D73" s="45"/>
      <c r="E73" s="45"/>
      <c r="F73" s="45"/>
      <c r="G73" s="45"/>
      <c r="H73" s="24">
        <v>0</v>
      </c>
      <c r="I73" s="61">
        <v>0</v>
      </c>
      <c r="J73" s="61"/>
      <c r="K73" s="61">
        <f t="shared" si="6"/>
        <v>0</v>
      </c>
      <c r="L73" s="45"/>
      <c r="M73" s="45"/>
      <c r="N73" s="67" t="s">
        <v>270</v>
      </c>
      <c r="O73" s="79"/>
      <c r="P73" s="79"/>
    </row>
    <row r="74" spans="1:17" x14ac:dyDescent="0.25">
      <c r="A74" s="1"/>
      <c r="B74" s="1">
        <v>3299</v>
      </c>
      <c r="C74" s="46" t="s">
        <v>137</v>
      </c>
      <c r="D74" s="45"/>
      <c r="E74" s="45"/>
      <c r="F74" s="45"/>
      <c r="G74" s="45"/>
      <c r="H74" s="24">
        <v>0</v>
      </c>
      <c r="I74" s="61">
        <v>0</v>
      </c>
      <c r="J74" s="61"/>
      <c r="K74" s="61">
        <f t="shared" si="6"/>
        <v>0</v>
      </c>
      <c r="L74" s="45"/>
      <c r="M74" s="45"/>
      <c r="N74" s="67" t="s">
        <v>270</v>
      </c>
      <c r="O74" s="79"/>
      <c r="P74" s="79"/>
    </row>
    <row r="75" spans="1:17" x14ac:dyDescent="0.25">
      <c r="A75" s="1" t="s">
        <v>138</v>
      </c>
      <c r="B75" s="26" t="s">
        <v>139</v>
      </c>
      <c r="C75" s="46" t="s">
        <v>140</v>
      </c>
      <c r="D75" s="45"/>
      <c r="E75" s="45"/>
      <c r="F75" s="45"/>
      <c r="G75" s="45"/>
      <c r="H75" s="24">
        <v>2000</v>
      </c>
      <c r="I75" s="61">
        <v>0</v>
      </c>
      <c r="J75" s="61"/>
      <c r="K75" s="61">
        <f t="shared" si="6"/>
        <v>2000</v>
      </c>
      <c r="L75" s="45"/>
      <c r="M75" s="45"/>
      <c r="N75" s="61">
        <f t="shared" si="7"/>
        <v>100</v>
      </c>
      <c r="O75" s="45"/>
      <c r="P75" s="45"/>
    </row>
    <row r="76" spans="1:17" x14ac:dyDescent="0.25">
      <c r="A76" s="19" t="s">
        <v>17</v>
      </c>
      <c r="B76" s="25" t="s">
        <v>24</v>
      </c>
      <c r="C76" s="65" t="s">
        <v>25</v>
      </c>
      <c r="D76" s="45"/>
      <c r="E76" s="45"/>
      <c r="F76" s="45"/>
      <c r="G76" s="45"/>
      <c r="H76" s="21">
        <f>H77+H78+H80+H81+H83+H85+H86+H87+H88+H89+H91+H93+H94+H96+H97+H100+H102+H104+H106+H107+H79+H82+H90+H84+H95+H98+H99+H105+H103+H109+H110+H92+H101+H108</f>
        <v>88100</v>
      </c>
      <c r="I76" s="66">
        <f>I77+I78+I80+I81+I83+I84+I85+I86+I87+I88+I89+I91+I93+I94+I96+I97+I100+I102+I104+I106+I107+I99+I79+I82+I90+I95+I98+I105+I109+I103+I110+I92+I101+I108</f>
        <v>-37400</v>
      </c>
      <c r="J76" s="45"/>
      <c r="K76" s="66">
        <f>K77+K78+K80+K81+K83+K84+K85+K86+K87+K88+K89+K91+K93+K94+K96+K97+K100+K102+K104+K106+K107+K99+K79+K82+K90+K95+K98+K105+K109+K103+K110+K92+K101+K108</f>
        <v>50700</v>
      </c>
      <c r="L76" s="45"/>
      <c r="M76" s="45"/>
      <c r="N76" s="66">
        <f>K76/H76*100</f>
        <v>57.548240635641314</v>
      </c>
      <c r="O76" s="45"/>
      <c r="P76" s="45"/>
    </row>
    <row r="77" spans="1:17" x14ac:dyDescent="0.25">
      <c r="A77" s="1" t="s">
        <v>141</v>
      </c>
      <c r="B77" s="26" t="s">
        <v>83</v>
      </c>
      <c r="C77" s="46" t="s">
        <v>84</v>
      </c>
      <c r="D77" s="45"/>
      <c r="E77" s="45"/>
      <c r="F77" s="45"/>
      <c r="G77" s="45"/>
      <c r="H77" s="24">
        <v>0</v>
      </c>
      <c r="I77" s="61">
        <v>0</v>
      </c>
      <c r="J77" s="45"/>
      <c r="K77" s="61">
        <f>H77+I77</f>
        <v>0</v>
      </c>
      <c r="L77" s="45"/>
      <c r="M77" s="45"/>
      <c r="N77" s="67" t="s">
        <v>270</v>
      </c>
      <c r="O77" s="79"/>
      <c r="P77" s="79"/>
    </row>
    <row r="78" spans="1:17" x14ac:dyDescent="0.25">
      <c r="A78" s="1" t="s">
        <v>142</v>
      </c>
      <c r="B78" s="26" t="s">
        <v>143</v>
      </c>
      <c r="C78" s="46" t="s">
        <v>144</v>
      </c>
      <c r="D78" s="45"/>
      <c r="E78" s="45"/>
      <c r="F78" s="45"/>
      <c r="G78" s="45"/>
      <c r="H78" s="24">
        <v>0</v>
      </c>
      <c r="I78" s="61">
        <v>0</v>
      </c>
      <c r="J78" s="45"/>
      <c r="K78" s="61">
        <f t="shared" ref="K78:K107" si="8">H78+I78</f>
        <v>0</v>
      </c>
      <c r="L78" s="45"/>
      <c r="M78" s="45"/>
      <c r="N78" s="67" t="s">
        <v>270</v>
      </c>
      <c r="O78" s="79"/>
      <c r="P78" s="79"/>
    </row>
    <row r="79" spans="1:17" ht="18" customHeight="1" x14ac:dyDescent="0.25">
      <c r="A79" s="1" t="s">
        <v>145</v>
      </c>
      <c r="B79" s="1">
        <v>3121</v>
      </c>
      <c r="C79" s="46" t="s">
        <v>87</v>
      </c>
      <c r="D79" s="45"/>
      <c r="E79" s="45"/>
      <c r="F79" s="45"/>
      <c r="G79" s="45"/>
      <c r="H79" s="24">
        <v>0</v>
      </c>
      <c r="I79" s="61">
        <v>0</v>
      </c>
      <c r="J79" s="45"/>
      <c r="K79" s="61">
        <f>H79+I79</f>
        <v>0</v>
      </c>
      <c r="L79" s="45"/>
      <c r="M79" s="45"/>
      <c r="N79" s="67" t="s">
        <v>270</v>
      </c>
      <c r="O79" s="79"/>
      <c r="P79" s="79"/>
    </row>
    <row r="80" spans="1:17" x14ac:dyDescent="0.25">
      <c r="A80" s="1" t="s">
        <v>146</v>
      </c>
      <c r="B80" s="26" t="s">
        <v>89</v>
      </c>
      <c r="C80" s="46" t="s">
        <v>90</v>
      </c>
      <c r="D80" s="45"/>
      <c r="E80" s="45"/>
      <c r="F80" s="45"/>
      <c r="G80" s="45"/>
      <c r="H80" s="24">
        <v>0</v>
      </c>
      <c r="I80" s="61">
        <v>0</v>
      </c>
      <c r="J80" s="45"/>
      <c r="K80" s="61">
        <f>H80+I80</f>
        <v>0</v>
      </c>
      <c r="L80" s="45"/>
      <c r="M80" s="45"/>
      <c r="N80" s="67" t="s">
        <v>270</v>
      </c>
      <c r="O80" s="79"/>
      <c r="P80" s="79"/>
      <c r="Q80" s="36"/>
    </row>
    <row r="81" spans="1:16" x14ac:dyDescent="0.25">
      <c r="A81" s="1" t="s">
        <v>147</v>
      </c>
      <c r="B81" s="26" t="s">
        <v>148</v>
      </c>
      <c r="C81" s="46" t="s">
        <v>149</v>
      </c>
      <c r="D81" s="45"/>
      <c r="E81" s="45"/>
      <c r="F81" s="45"/>
      <c r="G81" s="45"/>
      <c r="H81" s="24">
        <v>9000</v>
      </c>
      <c r="I81" s="61">
        <v>-4000</v>
      </c>
      <c r="J81" s="61"/>
      <c r="K81" s="61">
        <f>H81+I81</f>
        <v>5000</v>
      </c>
      <c r="L81" s="45"/>
      <c r="M81" s="45"/>
      <c r="N81" s="61">
        <f t="shared" ref="N81:N110" si="9">K81/H81*100</f>
        <v>55.555555555555557</v>
      </c>
      <c r="O81" s="45"/>
      <c r="P81" s="45"/>
    </row>
    <row r="82" spans="1:16" x14ac:dyDescent="0.25">
      <c r="A82" s="1" t="s">
        <v>150</v>
      </c>
      <c r="B82" s="1">
        <v>3212</v>
      </c>
      <c r="C82" s="46" t="s">
        <v>93</v>
      </c>
      <c r="D82" s="45"/>
      <c r="E82" s="45"/>
      <c r="F82" s="45"/>
      <c r="G82" s="45"/>
      <c r="H82" s="24">
        <v>200</v>
      </c>
      <c r="I82" s="61">
        <v>0</v>
      </c>
      <c r="J82" s="61"/>
      <c r="K82" s="61">
        <f>H82+I82</f>
        <v>200</v>
      </c>
      <c r="L82" s="45"/>
      <c r="M82" s="45"/>
      <c r="N82" s="61">
        <f t="shared" si="9"/>
        <v>100</v>
      </c>
      <c r="O82" s="45"/>
      <c r="P82" s="45"/>
    </row>
    <row r="83" spans="1:16" x14ac:dyDescent="0.25">
      <c r="A83" s="1" t="s">
        <v>151</v>
      </c>
      <c r="B83" s="26" t="s">
        <v>95</v>
      </c>
      <c r="C83" s="46" t="s">
        <v>96</v>
      </c>
      <c r="D83" s="45"/>
      <c r="E83" s="45"/>
      <c r="F83" s="45"/>
      <c r="G83" s="45"/>
      <c r="H83" s="24">
        <v>3000</v>
      </c>
      <c r="I83" s="61">
        <v>-3000</v>
      </c>
      <c r="J83" s="61"/>
      <c r="K83" s="61">
        <f t="shared" si="8"/>
        <v>0</v>
      </c>
      <c r="L83" s="45"/>
      <c r="M83" s="45"/>
      <c r="N83" s="61">
        <f t="shared" si="9"/>
        <v>0</v>
      </c>
      <c r="O83" s="45"/>
      <c r="P83" s="45"/>
    </row>
    <row r="84" spans="1:16" x14ac:dyDescent="0.25">
      <c r="A84" s="1" t="s">
        <v>152</v>
      </c>
      <c r="B84" s="26" t="s">
        <v>98</v>
      </c>
      <c r="C84" s="46" t="s">
        <v>99</v>
      </c>
      <c r="D84" s="45"/>
      <c r="E84" s="45"/>
      <c r="F84" s="45"/>
      <c r="G84" s="45"/>
      <c r="H84" s="24">
        <v>4000</v>
      </c>
      <c r="I84" s="61">
        <v>-4000</v>
      </c>
      <c r="J84" s="61"/>
      <c r="K84" s="61">
        <f t="shared" si="8"/>
        <v>0</v>
      </c>
      <c r="L84" s="45"/>
      <c r="M84" s="45"/>
      <c r="N84" s="61">
        <f t="shared" si="9"/>
        <v>0</v>
      </c>
      <c r="O84" s="45"/>
      <c r="P84" s="45"/>
    </row>
    <row r="85" spans="1:16" x14ac:dyDescent="0.25">
      <c r="A85" s="1" t="s">
        <v>153</v>
      </c>
      <c r="B85" s="26" t="s">
        <v>101</v>
      </c>
      <c r="C85" s="46" t="s">
        <v>102</v>
      </c>
      <c r="D85" s="45"/>
      <c r="E85" s="45"/>
      <c r="F85" s="45"/>
      <c r="G85" s="45"/>
      <c r="H85" s="24">
        <v>6000</v>
      </c>
      <c r="I85" s="61">
        <v>-6000</v>
      </c>
      <c r="J85" s="61"/>
      <c r="K85" s="61">
        <f t="shared" si="8"/>
        <v>0</v>
      </c>
      <c r="L85" s="45"/>
      <c r="M85" s="45"/>
      <c r="N85" s="61">
        <f t="shared" si="9"/>
        <v>0</v>
      </c>
      <c r="O85" s="45"/>
      <c r="P85" s="45"/>
    </row>
    <row r="86" spans="1:16" x14ac:dyDescent="0.25">
      <c r="A86" s="1" t="s">
        <v>154</v>
      </c>
      <c r="B86" s="26" t="s">
        <v>104</v>
      </c>
      <c r="C86" s="46" t="s">
        <v>105</v>
      </c>
      <c r="D86" s="45"/>
      <c r="E86" s="45"/>
      <c r="F86" s="45"/>
      <c r="G86" s="45"/>
      <c r="H86" s="24">
        <v>500</v>
      </c>
      <c r="I86" s="61">
        <v>-400</v>
      </c>
      <c r="J86" s="61"/>
      <c r="K86" s="61">
        <f t="shared" si="8"/>
        <v>100</v>
      </c>
      <c r="L86" s="45"/>
      <c r="M86" s="45"/>
      <c r="N86" s="61">
        <f t="shared" si="9"/>
        <v>20</v>
      </c>
      <c r="O86" s="45"/>
      <c r="P86" s="45"/>
    </row>
    <row r="87" spans="1:16" ht="13.5" customHeight="1" x14ac:dyDescent="0.25">
      <c r="A87" s="1" t="s">
        <v>155</v>
      </c>
      <c r="B87" s="26" t="s">
        <v>156</v>
      </c>
      <c r="C87" s="46" t="s">
        <v>157</v>
      </c>
      <c r="D87" s="45"/>
      <c r="E87" s="45"/>
      <c r="F87" s="45"/>
      <c r="G87" s="45"/>
      <c r="H87" s="24">
        <v>0</v>
      </c>
      <c r="I87" s="61">
        <v>0</v>
      </c>
      <c r="J87" s="61"/>
      <c r="K87" s="61">
        <f t="shared" si="8"/>
        <v>0</v>
      </c>
      <c r="L87" s="45"/>
      <c r="M87" s="45"/>
      <c r="N87" s="67" t="s">
        <v>270</v>
      </c>
      <c r="O87" s="79"/>
      <c r="P87" s="79"/>
    </row>
    <row r="88" spans="1:16" x14ac:dyDescent="0.25">
      <c r="A88" s="1" t="s">
        <v>158</v>
      </c>
      <c r="B88" s="26" t="s">
        <v>159</v>
      </c>
      <c r="C88" s="46" t="s">
        <v>106</v>
      </c>
      <c r="D88" s="45"/>
      <c r="E88" s="45"/>
      <c r="F88" s="45"/>
      <c r="G88" s="45"/>
      <c r="H88" s="24">
        <v>500</v>
      </c>
      <c r="I88" s="61">
        <v>0</v>
      </c>
      <c r="J88" s="61"/>
      <c r="K88" s="61">
        <f t="shared" si="8"/>
        <v>500</v>
      </c>
      <c r="L88" s="45"/>
      <c r="M88" s="45"/>
      <c r="N88" s="61">
        <f t="shared" si="9"/>
        <v>100</v>
      </c>
      <c r="O88" s="45"/>
      <c r="P88" s="45"/>
    </row>
    <row r="89" spans="1:16" x14ac:dyDescent="0.25">
      <c r="A89" s="1" t="s">
        <v>160</v>
      </c>
      <c r="B89" s="26" t="s">
        <v>161</v>
      </c>
      <c r="C89" s="46" t="s">
        <v>107</v>
      </c>
      <c r="D89" s="45"/>
      <c r="E89" s="45"/>
      <c r="F89" s="45"/>
      <c r="G89" s="45"/>
      <c r="H89" s="24">
        <v>1000</v>
      </c>
      <c r="I89" s="61">
        <v>0</v>
      </c>
      <c r="J89" s="61"/>
      <c r="K89" s="61">
        <f t="shared" si="8"/>
        <v>1000</v>
      </c>
      <c r="L89" s="45"/>
      <c r="M89" s="45"/>
      <c r="N89" s="61">
        <f t="shared" si="9"/>
        <v>100</v>
      </c>
      <c r="O89" s="45"/>
      <c r="P89" s="45"/>
    </row>
    <row r="90" spans="1:16" x14ac:dyDescent="0.25">
      <c r="A90" s="1" t="s">
        <v>162</v>
      </c>
      <c r="B90" s="1">
        <v>3231</v>
      </c>
      <c r="C90" s="46" t="s">
        <v>110</v>
      </c>
      <c r="D90" s="45"/>
      <c r="E90" s="45"/>
      <c r="F90" s="45"/>
      <c r="G90" s="45"/>
      <c r="H90" s="24">
        <v>1300</v>
      </c>
      <c r="I90" s="61">
        <v>0</v>
      </c>
      <c r="J90" s="61"/>
      <c r="K90" s="61">
        <f>H90+I90</f>
        <v>1300</v>
      </c>
      <c r="L90" s="45"/>
      <c r="M90" s="45"/>
      <c r="N90" s="61">
        <f t="shared" si="9"/>
        <v>100</v>
      </c>
      <c r="O90" s="45"/>
      <c r="P90" s="45"/>
    </row>
    <row r="91" spans="1:16" ht="14.25" customHeight="1" x14ac:dyDescent="0.25">
      <c r="A91" s="1" t="s">
        <v>163</v>
      </c>
      <c r="B91" s="26" t="s">
        <v>164</v>
      </c>
      <c r="C91" s="46" t="s">
        <v>111</v>
      </c>
      <c r="D91" s="45"/>
      <c r="E91" s="45"/>
      <c r="F91" s="45"/>
      <c r="G91" s="45"/>
      <c r="H91" s="24">
        <v>0</v>
      </c>
      <c r="I91" s="61">
        <v>0</v>
      </c>
      <c r="J91" s="61"/>
      <c r="K91" s="61">
        <f t="shared" si="8"/>
        <v>0</v>
      </c>
      <c r="L91" s="45"/>
      <c r="M91" s="45"/>
      <c r="N91" s="67" t="s">
        <v>270</v>
      </c>
      <c r="O91" s="79"/>
      <c r="P91" s="79"/>
    </row>
    <row r="92" spans="1:16" x14ac:dyDescent="0.25">
      <c r="A92" s="1" t="s">
        <v>165</v>
      </c>
      <c r="B92" s="1">
        <v>3235</v>
      </c>
      <c r="C92" s="46" t="s">
        <v>117</v>
      </c>
      <c r="D92" s="45"/>
      <c r="E92" s="45"/>
      <c r="F92" s="45"/>
      <c r="G92" s="45"/>
      <c r="H92" s="24">
        <v>4500</v>
      </c>
      <c r="I92" s="61">
        <v>-4500</v>
      </c>
      <c r="J92" s="61"/>
      <c r="K92" s="61">
        <f>H92+I92</f>
        <v>0</v>
      </c>
      <c r="L92" s="45"/>
      <c r="M92" s="45"/>
      <c r="N92" s="61">
        <f t="shared" si="9"/>
        <v>0</v>
      </c>
      <c r="O92" s="45"/>
      <c r="P92" s="45"/>
    </row>
    <row r="93" spans="1:16" x14ac:dyDescent="0.25">
      <c r="A93" s="1" t="s">
        <v>166</v>
      </c>
      <c r="B93" s="26" t="s">
        <v>167</v>
      </c>
      <c r="C93" s="46" t="s">
        <v>118</v>
      </c>
      <c r="D93" s="45"/>
      <c r="E93" s="45"/>
      <c r="F93" s="45"/>
      <c r="G93" s="45"/>
      <c r="H93" s="24">
        <v>0</v>
      </c>
      <c r="I93" s="61">
        <v>0</v>
      </c>
      <c r="J93" s="61"/>
      <c r="K93" s="61">
        <f t="shared" si="8"/>
        <v>0</v>
      </c>
      <c r="L93" s="45"/>
      <c r="M93" s="45"/>
      <c r="N93" s="67" t="s">
        <v>270</v>
      </c>
      <c r="O93" s="79"/>
      <c r="P93" s="79"/>
    </row>
    <row r="94" spans="1:16" x14ac:dyDescent="0.25">
      <c r="A94" s="1" t="s">
        <v>168</v>
      </c>
      <c r="B94" s="26" t="s">
        <v>120</v>
      </c>
      <c r="C94" s="46" t="s">
        <v>121</v>
      </c>
      <c r="D94" s="45"/>
      <c r="E94" s="45"/>
      <c r="F94" s="45"/>
      <c r="G94" s="45"/>
      <c r="H94" s="24">
        <v>5000</v>
      </c>
      <c r="I94" s="61">
        <v>-4000</v>
      </c>
      <c r="J94" s="61"/>
      <c r="K94" s="61">
        <f t="shared" si="8"/>
        <v>1000</v>
      </c>
      <c r="L94" s="45"/>
      <c r="M94" s="45"/>
      <c r="N94" s="61">
        <f t="shared" si="9"/>
        <v>20</v>
      </c>
      <c r="O94" s="45"/>
      <c r="P94" s="45"/>
    </row>
    <row r="95" spans="1:16" x14ac:dyDescent="0.25">
      <c r="A95" s="1" t="s">
        <v>169</v>
      </c>
      <c r="B95" s="1">
        <v>3238</v>
      </c>
      <c r="C95" s="46" t="s">
        <v>124</v>
      </c>
      <c r="D95" s="45"/>
      <c r="E95" s="45"/>
      <c r="F95" s="45"/>
      <c r="G95" s="45"/>
      <c r="H95" s="24">
        <v>8700</v>
      </c>
      <c r="I95" s="61">
        <v>-8700</v>
      </c>
      <c r="J95" s="61"/>
      <c r="K95" s="61">
        <f>H95+I95</f>
        <v>0</v>
      </c>
      <c r="L95" s="45"/>
      <c r="M95" s="45"/>
      <c r="N95" s="61">
        <f t="shared" si="9"/>
        <v>0</v>
      </c>
      <c r="O95" s="45"/>
      <c r="P95" s="45"/>
    </row>
    <row r="96" spans="1:16" x14ac:dyDescent="0.25">
      <c r="A96" s="1" t="s">
        <v>170</v>
      </c>
      <c r="B96" s="26" t="s">
        <v>126</v>
      </c>
      <c r="C96" s="46" t="s">
        <v>127</v>
      </c>
      <c r="D96" s="45"/>
      <c r="E96" s="45"/>
      <c r="F96" s="45"/>
      <c r="G96" s="45"/>
      <c r="H96" s="24">
        <v>1000</v>
      </c>
      <c r="I96" s="61">
        <v>0</v>
      </c>
      <c r="J96" s="61"/>
      <c r="K96" s="61">
        <f t="shared" si="8"/>
        <v>1000</v>
      </c>
      <c r="L96" s="45"/>
      <c r="M96" s="45"/>
      <c r="N96" s="61">
        <f t="shared" si="9"/>
        <v>100</v>
      </c>
      <c r="O96" s="45"/>
      <c r="P96" s="45"/>
    </row>
    <row r="97" spans="1:16" x14ac:dyDescent="0.25">
      <c r="A97" s="1" t="s">
        <v>171</v>
      </c>
      <c r="B97" s="26" t="s">
        <v>172</v>
      </c>
      <c r="C97" s="46" t="s">
        <v>173</v>
      </c>
      <c r="D97" s="45"/>
      <c r="E97" s="45"/>
      <c r="F97" s="45"/>
      <c r="G97" s="45"/>
      <c r="H97" s="24">
        <v>200</v>
      </c>
      <c r="I97" s="61">
        <v>0</v>
      </c>
      <c r="J97" s="61"/>
      <c r="K97" s="61">
        <f t="shared" si="8"/>
        <v>200</v>
      </c>
      <c r="L97" s="45"/>
      <c r="M97" s="45"/>
      <c r="N97" s="61">
        <f t="shared" si="9"/>
        <v>100</v>
      </c>
      <c r="O97" s="45"/>
      <c r="P97" s="45"/>
    </row>
    <row r="98" spans="1:16" x14ac:dyDescent="0.25">
      <c r="A98" s="1" t="s">
        <v>145</v>
      </c>
      <c r="B98" s="1">
        <v>3291</v>
      </c>
      <c r="C98" s="46" t="s">
        <v>130</v>
      </c>
      <c r="D98" s="45"/>
      <c r="E98" s="45"/>
      <c r="F98" s="45"/>
      <c r="G98" s="45"/>
      <c r="H98" s="24">
        <v>100</v>
      </c>
      <c r="I98" s="61">
        <v>0</v>
      </c>
      <c r="J98" s="61"/>
      <c r="K98" s="61">
        <f>H98+I98</f>
        <v>100</v>
      </c>
      <c r="L98" s="45"/>
      <c r="M98" s="45"/>
      <c r="N98" s="61">
        <f t="shared" si="9"/>
        <v>100</v>
      </c>
      <c r="O98" s="45"/>
      <c r="P98" s="45"/>
    </row>
    <row r="99" spans="1:16" x14ac:dyDescent="0.25">
      <c r="A99" s="1" t="s">
        <v>174</v>
      </c>
      <c r="B99" s="1">
        <v>3292</v>
      </c>
      <c r="C99" s="46" t="s">
        <v>133</v>
      </c>
      <c r="D99" s="45"/>
      <c r="E99" s="45"/>
      <c r="F99" s="45"/>
      <c r="G99" s="45"/>
      <c r="H99" s="24">
        <v>1000</v>
      </c>
      <c r="I99" s="61">
        <v>0</v>
      </c>
      <c r="J99" s="61"/>
      <c r="K99" s="61">
        <f>H99+I99</f>
        <v>1000</v>
      </c>
      <c r="L99" s="45"/>
      <c r="M99" s="45"/>
      <c r="N99" s="61">
        <f t="shared" si="9"/>
        <v>100</v>
      </c>
      <c r="O99" s="45"/>
      <c r="P99" s="45"/>
    </row>
    <row r="100" spans="1:16" x14ac:dyDescent="0.25">
      <c r="A100" s="1" t="s">
        <v>175</v>
      </c>
      <c r="B100" s="26" t="s">
        <v>176</v>
      </c>
      <c r="C100" s="46" t="s">
        <v>177</v>
      </c>
      <c r="D100" s="45"/>
      <c r="E100" s="45"/>
      <c r="F100" s="45"/>
      <c r="G100" s="45"/>
      <c r="H100" s="24">
        <v>5000</v>
      </c>
      <c r="I100" s="61">
        <v>0</v>
      </c>
      <c r="J100" s="61"/>
      <c r="K100" s="61">
        <f t="shared" si="8"/>
        <v>5000</v>
      </c>
      <c r="L100" s="45"/>
      <c r="M100" s="45"/>
      <c r="N100" s="61">
        <f t="shared" si="9"/>
        <v>100</v>
      </c>
      <c r="O100" s="45"/>
      <c r="P100" s="45"/>
    </row>
    <row r="101" spans="1:16" x14ac:dyDescent="0.25">
      <c r="A101" s="1"/>
      <c r="B101" s="1">
        <v>3294</v>
      </c>
      <c r="C101" s="46" t="s">
        <v>136</v>
      </c>
      <c r="D101" s="45"/>
      <c r="E101" s="45"/>
      <c r="F101" s="45"/>
      <c r="G101" s="45"/>
      <c r="H101" s="24">
        <v>1000</v>
      </c>
      <c r="I101" s="61">
        <v>0</v>
      </c>
      <c r="J101" s="61"/>
      <c r="K101" s="61">
        <f>H101+I101</f>
        <v>1000</v>
      </c>
      <c r="L101" s="45"/>
      <c r="M101" s="45"/>
      <c r="N101" s="61">
        <f t="shared" si="9"/>
        <v>100</v>
      </c>
      <c r="O101" s="45"/>
      <c r="P101" s="45"/>
    </row>
    <row r="102" spans="1:16" x14ac:dyDescent="0.25">
      <c r="A102" s="1" t="s">
        <v>178</v>
      </c>
      <c r="B102" s="26" t="s">
        <v>179</v>
      </c>
      <c r="C102" s="46" t="s">
        <v>180</v>
      </c>
      <c r="D102" s="45"/>
      <c r="E102" s="45"/>
      <c r="F102" s="45"/>
      <c r="G102" s="45"/>
      <c r="H102" s="24">
        <v>700</v>
      </c>
      <c r="I102" s="61">
        <v>-700</v>
      </c>
      <c r="J102" s="61"/>
      <c r="K102" s="61">
        <f t="shared" si="8"/>
        <v>0</v>
      </c>
      <c r="L102" s="45"/>
      <c r="M102" s="45"/>
      <c r="N102" s="61">
        <f t="shared" si="9"/>
        <v>0</v>
      </c>
      <c r="O102" s="45"/>
      <c r="P102" s="45"/>
    </row>
    <row r="103" spans="1:16" x14ac:dyDescent="0.25">
      <c r="A103" s="1" t="s">
        <v>181</v>
      </c>
      <c r="B103" s="1">
        <v>3299</v>
      </c>
      <c r="C103" s="46" t="s">
        <v>137</v>
      </c>
      <c r="D103" s="45"/>
      <c r="E103" s="45"/>
      <c r="F103" s="45"/>
      <c r="G103" s="45"/>
      <c r="H103" s="24">
        <v>4000</v>
      </c>
      <c r="I103" s="61">
        <v>-4000</v>
      </c>
      <c r="J103" s="61"/>
      <c r="K103" s="61">
        <f>H103+I103</f>
        <v>0</v>
      </c>
      <c r="L103" s="45"/>
      <c r="M103" s="45"/>
      <c r="N103" s="61">
        <f t="shared" si="9"/>
        <v>0</v>
      </c>
      <c r="O103" s="45"/>
      <c r="P103" s="45"/>
    </row>
    <row r="104" spans="1:16" x14ac:dyDescent="0.25">
      <c r="A104" s="1" t="s">
        <v>182</v>
      </c>
      <c r="B104" s="26" t="s">
        <v>183</v>
      </c>
      <c r="C104" s="46" t="s">
        <v>184</v>
      </c>
      <c r="D104" s="45"/>
      <c r="E104" s="45"/>
      <c r="F104" s="45"/>
      <c r="G104" s="45"/>
      <c r="H104" s="24">
        <v>0</v>
      </c>
      <c r="I104" s="61">
        <v>0</v>
      </c>
      <c r="J104" s="61"/>
      <c r="K104" s="61">
        <f t="shared" si="8"/>
        <v>0</v>
      </c>
      <c r="L104" s="45"/>
      <c r="M104" s="45"/>
      <c r="N104" s="67" t="s">
        <v>270</v>
      </c>
      <c r="O104" s="79"/>
      <c r="P104" s="79"/>
    </row>
    <row r="105" spans="1:16" x14ac:dyDescent="0.25">
      <c r="A105" s="1" t="s">
        <v>185</v>
      </c>
      <c r="B105" s="1">
        <v>3431</v>
      </c>
      <c r="C105" s="46" t="s">
        <v>140</v>
      </c>
      <c r="D105" s="45"/>
      <c r="E105" s="45"/>
      <c r="F105" s="45"/>
      <c r="G105" s="45"/>
      <c r="H105" s="24">
        <v>700</v>
      </c>
      <c r="I105" s="61">
        <v>300</v>
      </c>
      <c r="J105" s="61"/>
      <c r="K105" s="61">
        <f>H105+I105</f>
        <v>1000</v>
      </c>
      <c r="L105" s="45"/>
      <c r="M105" s="45"/>
      <c r="N105" s="61">
        <f t="shared" si="9"/>
        <v>142.85714285714286</v>
      </c>
      <c r="O105" s="45"/>
      <c r="P105" s="45"/>
    </row>
    <row r="106" spans="1:16" x14ac:dyDescent="0.25">
      <c r="A106" s="1" t="s">
        <v>186</v>
      </c>
      <c r="B106" s="26" t="s">
        <v>187</v>
      </c>
      <c r="C106" s="46" t="s">
        <v>188</v>
      </c>
      <c r="D106" s="45"/>
      <c r="E106" s="45"/>
      <c r="F106" s="45"/>
      <c r="G106" s="45"/>
      <c r="H106" s="24">
        <v>100</v>
      </c>
      <c r="I106" s="61">
        <v>1600</v>
      </c>
      <c r="J106" s="61"/>
      <c r="K106" s="61">
        <f t="shared" si="8"/>
        <v>1700</v>
      </c>
      <c r="L106" s="45"/>
      <c r="M106" s="45"/>
      <c r="N106" s="61">
        <f t="shared" si="9"/>
        <v>1700</v>
      </c>
      <c r="O106" s="45"/>
      <c r="P106" s="45"/>
    </row>
    <row r="107" spans="1:16" x14ac:dyDescent="0.25">
      <c r="A107" s="1" t="s">
        <v>189</v>
      </c>
      <c r="B107" s="26" t="s">
        <v>190</v>
      </c>
      <c r="C107" s="46" t="s">
        <v>191</v>
      </c>
      <c r="D107" s="45"/>
      <c r="E107" s="45"/>
      <c r="F107" s="45"/>
      <c r="G107" s="45"/>
      <c r="H107" s="24">
        <v>600</v>
      </c>
      <c r="I107" s="61">
        <v>0</v>
      </c>
      <c r="J107" s="61"/>
      <c r="K107" s="61">
        <f t="shared" si="8"/>
        <v>600</v>
      </c>
      <c r="L107" s="45"/>
      <c r="M107" s="45"/>
      <c r="N107" s="61">
        <f t="shared" si="9"/>
        <v>100</v>
      </c>
      <c r="O107" s="45"/>
      <c r="P107" s="45"/>
    </row>
    <row r="108" spans="1:16" x14ac:dyDescent="0.25">
      <c r="A108" s="1" t="s">
        <v>192</v>
      </c>
      <c r="B108" s="1">
        <v>3811</v>
      </c>
      <c r="C108" s="46" t="s">
        <v>57</v>
      </c>
      <c r="D108" s="45"/>
      <c r="E108" s="45"/>
      <c r="F108" s="45"/>
      <c r="G108" s="45"/>
      <c r="H108" s="24">
        <v>0</v>
      </c>
      <c r="I108" s="61">
        <v>0</v>
      </c>
      <c r="J108" s="61"/>
      <c r="K108" s="61">
        <f>H108+I108</f>
        <v>0</v>
      </c>
      <c r="L108" s="45"/>
      <c r="M108" s="45"/>
      <c r="N108" s="67" t="s">
        <v>270</v>
      </c>
      <c r="O108" s="79"/>
      <c r="P108" s="79"/>
    </row>
    <row r="109" spans="1:16" ht="15" customHeight="1" x14ac:dyDescent="0.25">
      <c r="A109" s="1" t="s">
        <v>145</v>
      </c>
      <c r="B109" s="1">
        <v>3835</v>
      </c>
      <c r="C109" s="46" t="s">
        <v>193</v>
      </c>
      <c r="D109" s="45"/>
      <c r="E109" s="45"/>
      <c r="F109" s="45"/>
      <c r="G109" s="45"/>
      <c r="H109" s="24">
        <v>0</v>
      </c>
      <c r="I109" s="61">
        <v>0</v>
      </c>
      <c r="J109" s="61"/>
      <c r="K109" s="61">
        <f>H109+I109</f>
        <v>0</v>
      </c>
      <c r="L109" s="45"/>
      <c r="M109" s="45"/>
      <c r="N109" s="67" t="s">
        <v>270</v>
      </c>
      <c r="O109" s="79"/>
      <c r="P109" s="79"/>
    </row>
    <row r="110" spans="1:16" x14ac:dyDescent="0.25">
      <c r="A110" s="1" t="s">
        <v>194</v>
      </c>
      <c r="B110" s="1">
        <v>5443</v>
      </c>
      <c r="C110" s="46" t="s">
        <v>195</v>
      </c>
      <c r="D110" s="45"/>
      <c r="E110" s="45"/>
      <c r="F110" s="45"/>
      <c r="G110" s="45"/>
      <c r="H110" s="24">
        <v>30000</v>
      </c>
      <c r="I110" s="61">
        <v>0</v>
      </c>
      <c r="J110" s="61"/>
      <c r="K110" s="61">
        <f>H110+I110</f>
        <v>30000</v>
      </c>
      <c r="L110" s="45"/>
      <c r="M110" s="45"/>
      <c r="N110" s="61">
        <f t="shared" si="9"/>
        <v>100</v>
      </c>
      <c r="O110" s="45"/>
      <c r="P110" s="45"/>
    </row>
    <row r="111" spans="1:16" x14ac:dyDescent="0.25">
      <c r="A111" s="19" t="s">
        <v>17</v>
      </c>
      <c r="B111" s="25" t="s">
        <v>38</v>
      </c>
      <c r="C111" s="65" t="s">
        <v>39</v>
      </c>
      <c r="D111" s="45"/>
      <c r="E111" s="45"/>
      <c r="F111" s="45"/>
      <c r="G111" s="45"/>
      <c r="H111" s="21">
        <f>H112+H113+H114+H115+H116+H117+H118+H119+H120+H121+H122+H123+H124+H125+H126+H127+H128+H129+H130+H131+H132+H133</f>
        <v>119900</v>
      </c>
      <c r="I111" s="66">
        <f>I112+I113+I114+I115+I116+I117+I118+I119+I120+I121+I122+I123+I124+I125+I126+I127+I128+I129+I130+I131+I132+I133</f>
        <v>55200</v>
      </c>
      <c r="J111" s="45"/>
      <c r="K111" s="66">
        <f>K112+K113+K114+K115+K116+K117+K118+K119+K120+K121+K122+K123+K124+K125+K126+K127+K128+K129+K130+K131+K132+K133</f>
        <v>175100</v>
      </c>
      <c r="L111" s="45"/>
      <c r="M111" s="45"/>
      <c r="N111" s="66">
        <f>K111/H111*100</f>
        <v>146.03836530442035</v>
      </c>
      <c r="O111" s="45"/>
      <c r="P111" s="45"/>
    </row>
    <row r="112" spans="1:16" x14ac:dyDescent="0.25">
      <c r="A112" s="1" t="s">
        <v>196</v>
      </c>
      <c r="B112" s="1">
        <v>3111</v>
      </c>
      <c r="C112" s="46" t="s">
        <v>84</v>
      </c>
      <c r="D112" s="60"/>
      <c r="E112" s="60"/>
      <c r="F112" s="60"/>
      <c r="G112" s="60"/>
      <c r="H112" s="24">
        <v>0</v>
      </c>
      <c r="I112" s="61">
        <v>0</v>
      </c>
      <c r="J112" s="60"/>
      <c r="K112" s="61">
        <f t="shared" ref="K112:K133" si="10">H112+I112</f>
        <v>0</v>
      </c>
      <c r="L112" s="60"/>
      <c r="M112" s="60"/>
      <c r="N112" s="67" t="s">
        <v>270</v>
      </c>
      <c r="O112" s="78"/>
      <c r="P112" s="78"/>
    </row>
    <row r="113" spans="1:16" x14ac:dyDescent="0.25">
      <c r="A113" s="1" t="s">
        <v>197</v>
      </c>
      <c r="B113" s="1">
        <v>3121</v>
      </c>
      <c r="C113" s="46" t="s">
        <v>87</v>
      </c>
      <c r="D113" s="45"/>
      <c r="E113" s="45"/>
      <c r="F113" s="45"/>
      <c r="G113" s="45"/>
      <c r="H113" s="24">
        <v>25000</v>
      </c>
      <c r="I113" s="61">
        <v>0</v>
      </c>
      <c r="J113" s="45"/>
      <c r="K113" s="61">
        <f t="shared" si="10"/>
        <v>25000</v>
      </c>
      <c r="L113" s="60"/>
      <c r="M113" s="60"/>
      <c r="N113" s="61">
        <f t="shared" ref="N113:N133" si="11">K113/H113*100</f>
        <v>100</v>
      </c>
      <c r="O113" s="60"/>
      <c r="P113" s="60"/>
    </row>
    <row r="114" spans="1:16" x14ac:dyDescent="0.25">
      <c r="A114" s="1"/>
      <c r="B114" s="1">
        <v>3132</v>
      </c>
      <c r="C114" s="46" t="s">
        <v>90</v>
      </c>
      <c r="D114" s="45"/>
      <c r="E114" s="45"/>
      <c r="F114" s="45"/>
      <c r="G114" s="45"/>
      <c r="H114" s="24">
        <v>0</v>
      </c>
      <c r="I114" s="61">
        <v>0</v>
      </c>
      <c r="J114" s="45"/>
      <c r="K114" s="61">
        <f t="shared" si="10"/>
        <v>0</v>
      </c>
      <c r="L114" s="60"/>
      <c r="M114" s="60"/>
      <c r="N114" s="67" t="s">
        <v>270</v>
      </c>
      <c r="O114" s="78"/>
      <c r="P114" s="78"/>
    </row>
    <row r="115" spans="1:16" x14ac:dyDescent="0.25">
      <c r="A115" s="1" t="s">
        <v>198</v>
      </c>
      <c r="B115" s="1">
        <v>3211</v>
      </c>
      <c r="C115" s="46" t="s">
        <v>149</v>
      </c>
      <c r="D115" s="45"/>
      <c r="E115" s="45"/>
      <c r="F115" s="45"/>
      <c r="G115" s="45"/>
      <c r="H115" s="24">
        <v>0</v>
      </c>
      <c r="I115" s="61">
        <v>0</v>
      </c>
      <c r="J115" s="45"/>
      <c r="K115" s="61">
        <f t="shared" si="10"/>
        <v>0</v>
      </c>
      <c r="L115" s="60"/>
      <c r="M115" s="60"/>
      <c r="N115" s="67" t="s">
        <v>270</v>
      </c>
      <c r="O115" s="78"/>
      <c r="P115" s="78"/>
    </row>
    <row r="116" spans="1:16" x14ac:dyDescent="0.25">
      <c r="A116" s="1"/>
      <c r="B116" s="1">
        <v>3213</v>
      </c>
      <c r="C116" s="46" t="s">
        <v>96</v>
      </c>
      <c r="D116" s="45"/>
      <c r="E116" s="45"/>
      <c r="F116" s="45"/>
      <c r="G116" s="45"/>
      <c r="H116" s="24">
        <v>0</v>
      </c>
      <c r="I116" s="61">
        <v>3000</v>
      </c>
      <c r="J116" s="45"/>
      <c r="K116" s="61">
        <f t="shared" si="10"/>
        <v>3000</v>
      </c>
      <c r="L116" s="45"/>
      <c r="M116" s="45"/>
      <c r="N116" s="67" t="s">
        <v>270</v>
      </c>
      <c r="O116" s="78"/>
      <c r="P116" s="78"/>
    </row>
    <row r="117" spans="1:16" x14ac:dyDescent="0.25">
      <c r="A117" s="1"/>
      <c r="B117" s="1">
        <v>3221</v>
      </c>
      <c r="C117" s="46" t="s">
        <v>99</v>
      </c>
      <c r="D117" s="45"/>
      <c r="E117" s="45"/>
      <c r="F117" s="45"/>
      <c r="G117" s="45"/>
      <c r="H117" s="24">
        <v>0</v>
      </c>
      <c r="I117" s="61">
        <v>4000</v>
      </c>
      <c r="J117" s="45"/>
      <c r="K117" s="61">
        <f t="shared" si="10"/>
        <v>4000</v>
      </c>
      <c r="L117" s="45"/>
      <c r="M117" s="45"/>
      <c r="N117" s="67" t="s">
        <v>270</v>
      </c>
      <c r="O117" s="78"/>
      <c r="P117" s="78"/>
    </row>
    <row r="118" spans="1:16" x14ac:dyDescent="0.25">
      <c r="A118" s="1" t="s">
        <v>199</v>
      </c>
      <c r="B118" s="26" t="s">
        <v>101</v>
      </c>
      <c r="C118" s="46" t="s">
        <v>102</v>
      </c>
      <c r="D118" s="46"/>
      <c r="E118" s="46"/>
      <c r="F118" s="46"/>
      <c r="G118" s="46"/>
      <c r="H118" s="24">
        <v>0</v>
      </c>
      <c r="I118" s="61">
        <v>6000</v>
      </c>
      <c r="J118" s="61"/>
      <c r="K118" s="61">
        <f t="shared" si="10"/>
        <v>6000</v>
      </c>
      <c r="L118" s="61"/>
      <c r="M118" s="61"/>
      <c r="N118" s="67" t="s">
        <v>270</v>
      </c>
      <c r="O118" s="78"/>
      <c r="P118" s="78"/>
    </row>
    <row r="119" spans="1:16" x14ac:dyDescent="0.25">
      <c r="A119" s="1"/>
      <c r="B119" s="1">
        <v>3223</v>
      </c>
      <c r="C119" s="46" t="s">
        <v>105</v>
      </c>
      <c r="D119" s="45"/>
      <c r="E119" s="45"/>
      <c r="F119" s="45"/>
      <c r="G119" s="45"/>
      <c r="H119" s="24">
        <v>0</v>
      </c>
      <c r="I119" s="61">
        <v>0</v>
      </c>
      <c r="J119" s="45"/>
      <c r="K119" s="61">
        <f t="shared" si="10"/>
        <v>0</v>
      </c>
      <c r="L119" s="45"/>
      <c r="M119" s="45"/>
      <c r="N119" s="67" t="s">
        <v>270</v>
      </c>
      <c r="O119" s="78"/>
      <c r="P119" s="78"/>
    </row>
    <row r="120" spans="1:16" ht="16.5" customHeight="1" x14ac:dyDescent="0.25">
      <c r="A120" s="1" t="s">
        <v>200</v>
      </c>
      <c r="B120" s="1">
        <v>3231</v>
      </c>
      <c r="C120" s="46" t="s">
        <v>110</v>
      </c>
      <c r="D120" s="45"/>
      <c r="E120" s="45"/>
      <c r="F120" s="45"/>
      <c r="G120" s="45"/>
      <c r="H120" s="24">
        <v>0</v>
      </c>
      <c r="I120" s="61">
        <v>0</v>
      </c>
      <c r="J120" s="45"/>
      <c r="K120" s="61">
        <f t="shared" si="10"/>
        <v>0</v>
      </c>
      <c r="L120" s="45"/>
      <c r="M120" s="45"/>
      <c r="N120" s="67" t="s">
        <v>270</v>
      </c>
      <c r="O120" s="78"/>
      <c r="P120" s="78"/>
    </row>
    <row r="121" spans="1:16" ht="14.25" customHeight="1" x14ac:dyDescent="0.25">
      <c r="A121" s="1" t="s">
        <v>201</v>
      </c>
      <c r="B121" s="26" t="s">
        <v>164</v>
      </c>
      <c r="C121" s="46" t="s">
        <v>111</v>
      </c>
      <c r="D121" s="45"/>
      <c r="E121" s="45"/>
      <c r="F121" s="45"/>
      <c r="G121" s="45"/>
      <c r="H121" s="24">
        <v>7000</v>
      </c>
      <c r="I121" s="61">
        <v>0</v>
      </c>
      <c r="J121" s="45"/>
      <c r="K121" s="61">
        <f t="shared" si="10"/>
        <v>7000</v>
      </c>
      <c r="L121" s="45"/>
      <c r="M121" s="45"/>
      <c r="N121" s="61">
        <f t="shared" si="11"/>
        <v>100</v>
      </c>
      <c r="O121" s="60"/>
      <c r="P121" s="60"/>
    </row>
    <row r="122" spans="1:16" x14ac:dyDescent="0.25">
      <c r="A122" s="1" t="s">
        <v>202</v>
      </c>
      <c r="B122" s="26" t="s">
        <v>113</v>
      </c>
      <c r="C122" s="46" t="s">
        <v>114</v>
      </c>
      <c r="D122" s="45"/>
      <c r="E122" s="45"/>
      <c r="F122" s="45"/>
      <c r="G122" s="45"/>
      <c r="H122" s="24">
        <v>1400</v>
      </c>
      <c r="I122" s="61">
        <v>0</v>
      </c>
      <c r="J122" s="45"/>
      <c r="K122" s="61">
        <f>H122+I122</f>
        <v>1400</v>
      </c>
      <c r="L122" s="45"/>
      <c r="M122" s="45"/>
      <c r="N122" s="61">
        <f t="shared" si="11"/>
        <v>100</v>
      </c>
      <c r="O122" s="60"/>
      <c r="P122" s="60"/>
    </row>
    <row r="123" spans="1:16" x14ac:dyDescent="0.25">
      <c r="A123" s="1" t="s">
        <v>203</v>
      </c>
      <c r="B123" s="26" t="s">
        <v>116</v>
      </c>
      <c r="C123" s="46" t="s">
        <v>117</v>
      </c>
      <c r="D123" s="45"/>
      <c r="E123" s="45"/>
      <c r="F123" s="45"/>
      <c r="G123" s="45"/>
      <c r="H123" s="24">
        <v>0</v>
      </c>
      <c r="I123" s="61">
        <v>5300</v>
      </c>
      <c r="J123" s="45"/>
      <c r="K123" s="61">
        <f t="shared" si="10"/>
        <v>5300</v>
      </c>
      <c r="L123" s="45"/>
      <c r="M123" s="45"/>
      <c r="N123" s="67" t="s">
        <v>270</v>
      </c>
      <c r="O123" s="78"/>
      <c r="P123" s="78"/>
    </row>
    <row r="124" spans="1:16" ht="15.75" customHeight="1" x14ac:dyDescent="0.25">
      <c r="A124" s="1" t="s">
        <v>204</v>
      </c>
      <c r="B124" s="1">
        <v>3237</v>
      </c>
      <c r="C124" s="46" t="s">
        <v>121</v>
      </c>
      <c r="D124" s="45"/>
      <c r="E124" s="45"/>
      <c r="F124" s="45"/>
      <c r="G124" s="45"/>
      <c r="H124" s="24">
        <v>8000</v>
      </c>
      <c r="I124" s="61">
        <v>10000</v>
      </c>
      <c r="J124" s="45"/>
      <c r="K124" s="61">
        <f t="shared" si="10"/>
        <v>18000</v>
      </c>
      <c r="L124" s="45"/>
      <c r="M124" s="45"/>
      <c r="N124" s="61">
        <f t="shared" si="11"/>
        <v>225</v>
      </c>
      <c r="O124" s="60"/>
      <c r="P124" s="60"/>
    </row>
    <row r="125" spans="1:16" ht="15.75" customHeight="1" x14ac:dyDescent="0.25">
      <c r="A125" s="1"/>
      <c r="B125" s="1">
        <v>3238</v>
      </c>
      <c r="C125" s="46" t="s">
        <v>124</v>
      </c>
      <c r="D125" s="45"/>
      <c r="E125" s="45"/>
      <c r="F125" s="45"/>
      <c r="G125" s="45"/>
      <c r="H125" s="24">
        <v>0</v>
      </c>
      <c r="I125" s="61">
        <v>8700</v>
      </c>
      <c r="J125" s="45"/>
      <c r="K125" s="61">
        <f t="shared" si="10"/>
        <v>8700</v>
      </c>
      <c r="L125" s="45"/>
      <c r="M125" s="45"/>
      <c r="N125" s="67" t="s">
        <v>270</v>
      </c>
      <c r="O125" s="78"/>
      <c r="P125" s="78"/>
    </row>
    <row r="126" spans="1:16" ht="14.25" customHeight="1" x14ac:dyDescent="0.25">
      <c r="A126" s="1" t="s">
        <v>205</v>
      </c>
      <c r="B126" s="1">
        <v>3239</v>
      </c>
      <c r="C126" s="46" t="s">
        <v>127</v>
      </c>
      <c r="D126" s="45"/>
      <c r="E126" s="45"/>
      <c r="F126" s="45"/>
      <c r="G126" s="45"/>
      <c r="H126" s="24">
        <v>10000</v>
      </c>
      <c r="I126" s="61">
        <v>7000</v>
      </c>
      <c r="J126" s="45"/>
      <c r="K126" s="61">
        <f t="shared" si="10"/>
        <v>17000</v>
      </c>
      <c r="L126" s="45"/>
      <c r="M126" s="45"/>
      <c r="N126" s="61">
        <f t="shared" si="11"/>
        <v>170</v>
      </c>
      <c r="O126" s="60"/>
      <c r="P126" s="60"/>
    </row>
    <row r="127" spans="1:16" x14ac:dyDescent="0.25">
      <c r="A127" s="1" t="s">
        <v>206</v>
      </c>
      <c r="B127" s="1">
        <v>3292</v>
      </c>
      <c r="C127" s="46" t="s">
        <v>133</v>
      </c>
      <c r="D127" s="45"/>
      <c r="E127" s="45"/>
      <c r="F127" s="45"/>
      <c r="G127" s="45"/>
      <c r="H127" s="24">
        <v>0</v>
      </c>
      <c r="I127" s="61">
        <v>0</v>
      </c>
      <c r="J127" s="45"/>
      <c r="K127" s="61">
        <f t="shared" si="10"/>
        <v>0</v>
      </c>
      <c r="L127" s="45"/>
      <c r="M127" s="45"/>
      <c r="N127" s="67" t="s">
        <v>270</v>
      </c>
      <c r="O127" s="78"/>
      <c r="P127" s="78"/>
    </row>
    <row r="128" spans="1:16" ht="14.25" customHeight="1" x14ac:dyDescent="0.25">
      <c r="A128" s="1"/>
      <c r="B128" s="1">
        <v>3293</v>
      </c>
      <c r="C128" s="46" t="s">
        <v>177</v>
      </c>
      <c r="D128" s="45"/>
      <c r="E128" s="45"/>
      <c r="F128" s="45"/>
      <c r="G128" s="45"/>
      <c r="H128" s="24">
        <v>5000</v>
      </c>
      <c r="I128" s="61">
        <v>0</v>
      </c>
      <c r="J128" s="45"/>
      <c r="K128" s="61">
        <f t="shared" si="10"/>
        <v>5000</v>
      </c>
      <c r="L128" s="45"/>
      <c r="M128" s="45"/>
      <c r="N128" s="61">
        <f t="shared" si="11"/>
        <v>100</v>
      </c>
      <c r="O128" s="60"/>
      <c r="P128" s="60"/>
    </row>
    <row r="129" spans="1:16" ht="14.25" customHeight="1" x14ac:dyDescent="0.25">
      <c r="A129" s="1"/>
      <c r="B129" s="1">
        <v>3295</v>
      </c>
      <c r="C129" s="46" t="s">
        <v>180</v>
      </c>
      <c r="D129" s="45"/>
      <c r="E129" s="45"/>
      <c r="F129" s="45"/>
      <c r="G129" s="45"/>
      <c r="H129" s="24">
        <v>0</v>
      </c>
      <c r="I129" s="61">
        <v>7200</v>
      </c>
      <c r="J129" s="45"/>
      <c r="K129" s="61">
        <f t="shared" si="10"/>
        <v>7200</v>
      </c>
      <c r="L129" s="45"/>
      <c r="M129" s="45"/>
      <c r="N129" s="67" t="s">
        <v>270</v>
      </c>
      <c r="O129" s="78"/>
      <c r="P129" s="78"/>
    </row>
    <row r="130" spans="1:16" x14ac:dyDescent="0.25">
      <c r="A130" s="1" t="s">
        <v>207</v>
      </c>
      <c r="B130" s="26" t="s">
        <v>208</v>
      </c>
      <c r="C130" s="46" t="s">
        <v>137</v>
      </c>
      <c r="D130" s="45"/>
      <c r="E130" s="45"/>
      <c r="F130" s="45"/>
      <c r="G130" s="45"/>
      <c r="H130" s="24">
        <v>5000</v>
      </c>
      <c r="I130" s="61">
        <v>4000</v>
      </c>
      <c r="J130" s="45"/>
      <c r="K130" s="61">
        <f t="shared" si="10"/>
        <v>9000</v>
      </c>
      <c r="L130" s="45"/>
      <c r="M130" s="45"/>
      <c r="N130" s="61">
        <f t="shared" si="11"/>
        <v>180</v>
      </c>
      <c r="O130" s="60"/>
      <c r="P130" s="60"/>
    </row>
    <row r="131" spans="1:16" ht="13.5" customHeight="1" x14ac:dyDescent="0.25">
      <c r="A131" s="1" t="s">
        <v>209</v>
      </c>
      <c r="B131" s="1">
        <v>3423</v>
      </c>
      <c r="C131" s="46" t="s">
        <v>184</v>
      </c>
      <c r="D131" s="45"/>
      <c r="E131" s="45"/>
      <c r="F131" s="45"/>
      <c r="G131" s="45"/>
      <c r="H131" s="24">
        <v>2500</v>
      </c>
      <c r="I131" s="61">
        <v>0</v>
      </c>
      <c r="J131" s="45"/>
      <c r="K131" s="61">
        <f>H131+I131</f>
        <v>2500</v>
      </c>
      <c r="L131" s="45"/>
      <c r="M131" s="45"/>
      <c r="N131" s="61">
        <f t="shared" si="11"/>
        <v>100</v>
      </c>
      <c r="O131" s="60"/>
      <c r="P131" s="60"/>
    </row>
    <row r="132" spans="1:16" x14ac:dyDescent="0.25">
      <c r="A132" s="1" t="s">
        <v>210</v>
      </c>
      <c r="B132" s="1">
        <v>3835</v>
      </c>
      <c r="C132" s="46" t="s">
        <v>193</v>
      </c>
      <c r="D132" s="45"/>
      <c r="E132" s="45"/>
      <c r="F132" s="45"/>
      <c r="G132" s="45"/>
      <c r="H132" s="24">
        <v>0</v>
      </c>
      <c r="I132" s="61">
        <v>0</v>
      </c>
      <c r="J132" s="45"/>
      <c r="K132" s="61">
        <f>H132+I132</f>
        <v>0</v>
      </c>
      <c r="L132" s="45"/>
      <c r="M132" s="45"/>
      <c r="N132" s="67" t="s">
        <v>270</v>
      </c>
      <c r="O132" s="78"/>
      <c r="P132" s="78"/>
    </row>
    <row r="133" spans="1:16" x14ac:dyDescent="0.25">
      <c r="A133" s="1" t="s">
        <v>211</v>
      </c>
      <c r="B133" s="1">
        <v>5443</v>
      </c>
      <c r="C133" s="46" t="s">
        <v>195</v>
      </c>
      <c r="D133" s="45"/>
      <c r="E133" s="45"/>
      <c r="F133" s="45"/>
      <c r="G133" s="45"/>
      <c r="H133" s="24">
        <v>56000</v>
      </c>
      <c r="I133" s="61">
        <v>0</v>
      </c>
      <c r="J133" s="45"/>
      <c r="K133" s="61">
        <f t="shared" si="10"/>
        <v>56000</v>
      </c>
      <c r="L133" s="45"/>
      <c r="M133" s="45"/>
      <c r="N133" s="61">
        <f t="shared" si="11"/>
        <v>100</v>
      </c>
      <c r="O133" s="60"/>
      <c r="P133" s="60"/>
    </row>
    <row r="134" spans="1:16" x14ac:dyDescent="0.25">
      <c r="A134" s="19" t="s">
        <v>17</v>
      </c>
      <c r="B134" s="20" t="s">
        <v>212</v>
      </c>
      <c r="C134" s="65" t="s">
        <v>213</v>
      </c>
      <c r="D134" s="45"/>
      <c r="E134" s="45"/>
      <c r="F134" s="45"/>
      <c r="G134" s="45"/>
      <c r="H134" s="21">
        <f>H135+H136+H137</f>
        <v>0</v>
      </c>
      <c r="I134" s="66">
        <f>I135+I136+I137</f>
        <v>0</v>
      </c>
      <c r="J134" s="45"/>
      <c r="K134" s="66">
        <f>K135+K136+K137</f>
        <v>0</v>
      </c>
      <c r="L134" s="45"/>
      <c r="M134" s="45"/>
      <c r="N134" s="80" t="s">
        <v>270</v>
      </c>
      <c r="O134" s="79"/>
      <c r="P134" s="79"/>
    </row>
    <row r="135" spans="1:16" x14ac:dyDescent="0.25">
      <c r="A135" s="1"/>
      <c r="B135" s="1">
        <v>3121</v>
      </c>
      <c r="C135" s="46" t="s">
        <v>87</v>
      </c>
      <c r="D135" s="45"/>
      <c r="E135" s="45"/>
      <c r="F135" s="45"/>
      <c r="G135" s="45"/>
      <c r="H135" s="24">
        <v>0</v>
      </c>
      <c r="I135" s="61">
        <v>0</v>
      </c>
      <c r="J135" s="45"/>
      <c r="K135" s="61">
        <f>H135+I135</f>
        <v>0</v>
      </c>
      <c r="L135" s="45"/>
      <c r="M135" s="45"/>
      <c r="N135" s="67" t="s">
        <v>270</v>
      </c>
      <c r="O135" s="79"/>
      <c r="P135" s="79"/>
    </row>
    <row r="136" spans="1:16" x14ac:dyDescent="0.25">
      <c r="A136" s="1"/>
      <c r="B136" s="1">
        <v>3237</v>
      </c>
      <c r="C136" s="46" t="s">
        <v>121</v>
      </c>
      <c r="D136" s="45"/>
      <c r="E136" s="45"/>
      <c r="F136" s="45"/>
      <c r="G136" s="45"/>
      <c r="H136" s="24">
        <v>0</v>
      </c>
      <c r="I136" s="61">
        <v>0</v>
      </c>
      <c r="J136" s="45"/>
      <c r="K136" s="61">
        <f>H136+I136</f>
        <v>0</v>
      </c>
      <c r="L136" s="45"/>
      <c r="M136" s="45"/>
      <c r="N136" s="67" t="s">
        <v>270</v>
      </c>
      <c r="O136" s="79"/>
      <c r="P136" s="79"/>
    </row>
    <row r="137" spans="1:16" x14ac:dyDescent="0.25">
      <c r="A137" s="1" t="s">
        <v>214</v>
      </c>
      <c r="B137" s="1">
        <v>3811</v>
      </c>
      <c r="C137" s="46" t="s">
        <v>57</v>
      </c>
      <c r="D137" s="45"/>
      <c r="E137" s="45"/>
      <c r="F137" s="45"/>
      <c r="G137" s="45"/>
      <c r="H137" s="24">
        <v>0</v>
      </c>
      <c r="I137" s="61">
        <v>0</v>
      </c>
      <c r="J137" s="45"/>
      <c r="K137" s="61">
        <f>H137+I137</f>
        <v>0</v>
      </c>
      <c r="L137" s="45"/>
      <c r="M137" s="45"/>
      <c r="N137" s="67" t="s">
        <v>270</v>
      </c>
      <c r="O137" s="79"/>
      <c r="P137" s="79"/>
    </row>
    <row r="138" spans="1:16" x14ac:dyDescent="0.25">
      <c r="A138" s="33" t="s">
        <v>77</v>
      </c>
      <c r="B138" s="34" t="s">
        <v>215</v>
      </c>
      <c r="C138" s="73" t="s">
        <v>216</v>
      </c>
      <c r="D138" s="45"/>
      <c r="E138" s="45"/>
      <c r="F138" s="45"/>
      <c r="G138" s="45"/>
      <c r="H138" s="35">
        <f>H139+H148+H155+H164+H167+H169+H174</f>
        <v>708000</v>
      </c>
      <c r="I138" s="74">
        <f>I139+I148+I155+I164+I167+I175+I169</f>
        <v>190000</v>
      </c>
      <c r="J138" s="45"/>
      <c r="K138" s="74">
        <f>K139+K148+K155+K164+K167+K169+K174</f>
        <v>898000</v>
      </c>
      <c r="L138" s="45"/>
      <c r="M138" s="45"/>
      <c r="N138" s="74">
        <f>K138/H138*100</f>
        <v>126.83615819209039</v>
      </c>
      <c r="O138" s="45"/>
      <c r="P138" s="45"/>
    </row>
    <row r="139" spans="1:16" x14ac:dyDescent="0.25">
      <c r="A139" s="19" t="s">
        <v>17</v>
      </c>
      <c r="B139" s="25" t="s">
        <v>80</v>
      </c>
      <c r="C139" s="65" t="s">
        <v>81</v>
      </c>
      <c r="D139" s="45"/>
      <c r="E139" s="45"/>
      <c r="F139" s="45"/>
      <c r="G139" s="45"/>
      <c r="H139" s="21">
        <f>H140+H141+H142+H143+H144+H145+H146+H147</f>
        <v>650000</v>
      </c>
      <c r="I139" s="66">
        <f>I140+I141+I142+I143+I144+I145+I146+I147</f>
        <v>38000</v>
      </c>
      <c r="J139" s="45"/>
      <c r="K139" s="66">
        <f>K140+K141+K142+K143+K144+K145+K146+K147</f>
        <v>688000</v>
      </c>
      <c r="L139" s="45"/>
      <c r="M139" s="45"/>
      <c r="N139" s="66">
        <f>K139/H139*100</f>
        <v>105.84615384615385</v>
      </c>
      <c r="O139" s="45"/>
      <c r="P139" s="45"/>
    </row>
    <row r="140" spans="1:16" x14ac:dyDescent="0.25">
      <c r="A140" s="1" t="s">
        <v>217</v>
      </c>
      <c r="B140" s="26" t="s">
        <v>148</v>
      </c>
      <c r="C140" s="46" t="s">
        <v>149</v>
      </c>
      <c r="D140" s="45"/>
      <c r="E140" s="45"/>
      <c r="F140" s="45"/>
      <c r="G140" s="45"/>
      <c r="H140" s="24">
        <v>36000</v>
      </c>
      <c r="I140" s="61">
        <v>38000</v>
      </c>
      <c r="J140" s="45"/>
      <c r="K140" s="61">
        <f>H140+I140</f>
        <v>74000</v>
      </c>
      <c r="L140" s="45"/>
      <c r="M140" s="45"/>
      <c r="N140" s="61">
        <f>K140/H140*100</f>
        <v>205.55555555555554</v>
      </c>
      <c r="O140" s="45"/>
      <c r="P140" s="45"/>
    </row>
    <row r="141" spans="1:16" x14ac:dyDescent="0.25">
      <c r="A141" s="1" t="s">
        <v>218</v>
      </c>
      <c r="B141" s="26" t="s">
        <v>109</v>
      </c>
      <c r="C141" s="46" t="s">
        <v>219</v>
      </c>
      <c r="D141" s="45"/>
      <c r="E141" s="45"/>
      <c r="F141" s="45"/>
      <c r="G141" s="45"/>
      <c r="H141" s="24">
        <v>45000</v>
      </c>
      <c r="I141" s="61">
        <v>0</v>
      </c>
      <c r="J141" s="45"/>
      <c r="K141" s="61">
        <f t="shared" ref="K141:K147" si="12">H141+I141</f>
        <v>45000</v>
      </c>
      <c r="L141" s="45"/>
      <c r="M141" s="45"/>
      <c r="N141" s="61">
        <f t="shared" ref="N141:N147" si="13">K141/H141*100</f>
        <v>100</v>
      </c>
      <c r="O141" s="45"/>
      <c r="P141" s="45"/>
    </row>
    <row r="142" spans="1:16" x14ac:dyDescent="0.25">
      <c r="A142" s="1" t="s">
        <v>220</v>
      </c>
      <c r="B142" s="26" t="s">
        <v>221</v>
      </c>
      <c r="C142" s="46" t="s">
        <v>222</v>
      </c>
      <c r="D142" s="45"/>
      <c r="E142" s="45"/>
      <c r="F142" s="45"/>
      <c r="G142" s="45"/>
      <c r="H142" s="24">
        <v>36000</v>
      </c>
      <c r="I142" s="61">
        <v>0</v>
      </c>
      <c r="J142" s="45"/>
      <c r="K142" s="61">
        <f t="shared" si="12"/>
        <v>36000</v>
      </c>
      <c r="L142" s="45"/>
      <c r="M142" s="45"/>
      <c r="N142" s="61">
        <f t="shared" si="13"/>
        <v>100</v>
      </c>
      <c r="O142" s="45"/>
      <c r="P142" s="45"/>
    </row>
    <row r="143" spans="1:16" x14ac:dyDescent="0.25">
      <c r="A143" s="1" t="s">
        <v>223</v>
      </c>
      <c r="B143" s="26" t="s">
        <v>116</v>
      </c>
      <c r="C143" s="46" t="s">
        <v>117</v>
      </c>
      <c r="D143" s="45"/>
      <c r="E143" s="45"/>
      <c r="F143" s="45"/>
      <c r="G143" s="45"/>
      <c r="H143" s="24">
        <v>30000</v>
      </c>
      <c r="I143" s="61">
        <v>0</v>
      </c>
      <c r="J143" s="45"/>
      <c r="K143" s="61">
        <f t="shared" si="12"/>
        <v>30000</v>
      </c>
      <c r="L143" s="45"/>
      <c r="M143" s="45"/>
      <c r="N143" s="61">
        <f t="shared" si="13"/>
        <v>100</v>
      </c>
      <c r="O143" s="45"/>
      <c r="P143" s="45"/>
    </row>
    <row r="144" spans="1:16" x14ac:dyDescent="0.25">
      <c r="A144" s="1" t="s">
        <v>224</v>
      </c>
      <c r="B144" s="26" t="s">
        <v>120</v>
      </c>
      <c r="C144" s="46" t="s">
        <v>121</v>
      </c>
      <c r="D144" s="45"/>
      <c r="E144" s="45"/>
      <c r="F144" s="45"/>
      <c r="G144" s="45"/>
      <c r="H144" s="24">
        <v>387000</v>
      </c>
      <c r="I144" s="61">
        <v>0</v>
      </c>
      <c r="J144" s="45"/>
      <c r="K144" s="61">
        <f t="shared" si="12"/>
        <v>387000</v>
      </c>
      <c r="L144" s="45"/>
      <c r="M144" s="45"/>
      <c r="N144" s="61">
        <f t="shared" si="13"/>
        <v>100</v>
      </c>
      <c r="O144" s="45"/>
      <c r="P144" s="45"/>
    </row>
    <row r="145" spans="1:16" x14ac:dyDescent="0.25">
      <c r="A145" s="1" t="s">
        <v>225</v>
      </c>
      <c r="B145" s="26" t="s">
        <v>123</v>
      </c>
      <c r="C145" s="46" t="s">
        <v>124</v>
      </c>
      <c r="D145" s="45"/>
      <c r="E145" s="45"/>
      <c r="F145" s="45"/>
      <c r="G145" s="45"/>
      <c r="H145" s="24">
        <v>0</v>
      </c>
      <c r="I145" s="61">
        <v>0</v>
      </c>
      <c r="J145" s="45"/>
      <c r="K145" s="61">
        <f t="shared" si="12"/>
        <v>0</v>
      </c>
      <c r="L145" s="45"/>
      <c r="M145" s="45"/>
      <c r="N145" s="67" t="s">
        <v>270</v>
      </c>
      <c r="O145" s="79"/>
      <c r="P145" s="79"/>
    </row>
    <row r="146" spans="1:16" x14ac:dyDescent="0.25">
      <c r="A146" s="1" t="s">
        <v>226</v>
      </c>
      <c r="B146" s="26" t="s">
        <v>126</v>
      </c>
      <c r="C146" s="46" t="s">
        <v>127</v>
      </c>
      <c r="D146" s="45"/>
      <c r="E146" s="45"/>
      <c r="F146" s="45"/>
      <c r="G146" s="45"/>
      <c r="H146" s="24">
        <v>115000</v>
      </c>
      <c r="I146" s="61">
        <v>0</v>
      </c>
      <c r="J146" s="45"/>
      <c r="K146" s="61">
        <f t="shared" si="12"/>
        <v>115000</v>
      </c>
      <c r="L146" s="45"/>
      <c r="M146" s="45"/>
      <c r="N146" s="61">
        <f t="shared" si="13"/>
        <v>100</v>
      </c>
      <c r="O146" s="45"/>
      <c r="P146" s="45"/>
    </row>
    <row r="147" spans="1:16" x14ac:dyDescent="0.25">
      <c r="A147" s="1"/>
      <c r="B147" s="1">
        <v>3239</v>
      </c>
      <c r="C147" s="46" t="s">
        <v>133</v>
      </c>
      <c r="D147" s="45"/>
      <c r="E147" s="45"/>
      <c r="F147" s="45"/>
      <c r="G147" s="45"/>
      <c r="H147" s="24">
        <v>1000</v>
      </c>
      <c r="I147" s="61">
        <v>0</v>
      </c>
      <c r="J147" s="45"/>
      <c r="K147" s="61">
        <f t="shared" si="12"/>
        <v>1000</v>
      </c>
      <c r="L147" s="45"/>
      <c r="M147" s="45"/>
      <c r="N147" s="61">
        <f t="shared" si="13"/>
        <v>100</v>
      </c>
      <c r="O147" s="45"/>
      <c r="P147" s="45"/>
    </row>
    <row r="148" spans="1:16" x14ac:dyDescent="0.25">
      <c r="A148" s="19" t="s">
        <v>17</v>
      </c>
      <c r="B148" s="25" t="s">
        <v>24</v>
      </c>
      <c r="C148" s="65" t="s">
        <v>25</v>
      </c>
      <c r="D148" s="45"/>
      <c r="E148" s="45"/>
      <c r="F148" s="45"/>
      <c r="G148" s="45"/>
      <c r="H148" s="21">
        <f>H153+H150+H151+H152+H149+H154</f>
        <v>3000</v>
      </c>
      <c r="I148" s="66">
        <f>I150+I153+I152+I151+I149+I154</f>
        <v>110000</v>
      </c>
      <c r="J148" s="45"/>
      <c r="K148" s="66">
        <f>K150+K153+K152+K151+K149+K154</f>
        <v>113000</v>
      </c>
      <c r="L148" s="66"/>
      <c r="M148" s="66"/>
      <c r="N148" s="66">
        <f>K148/H148*100</f>
        <v>3766.6666666666665</v>
      </c>
      <c r="O148" s="66"/>
      <c r="P148" s="66"/>
    </row>
    <row r="149" spans="1:16" x14ac:dyDescent="0.25">
      <c r="A149" s="1" t="s">
        <v>227</v>
      </c>
      <c r="B149" s="1">
        <v>3211</v>
      </c>
      <c r="C149" s="46" t="s">
        <v>149</v>
      </c>
      <c r="D149" s="60"/>
      <c r="E149" s="60"/>
      <c r="F149" s="60"/>
      <c r="G149" s="60"/>
      <c r="H149" s="24">
        <v>2000</v>
      </c>
      <c r="I149" s="61">
        <v>13000</v>
      </c>
      <c r="J149" s="60"/>
      <c r="K149" s="61">
        <f t="shared" ref="K149:K154" si="14">H149+I149</f>
        <v>15000</v>
      </c>
      <c r="L149" s="75"/>
      <c r="M149" s="75"/>
      <c r="N149" s="61">
        <f>K149/H149*100</f>
        <v>750</v>
      </c>
      <c r="O149" s="75"/>
      <c r="P149" s="75"/>
    </row>
    <row r="150" spans="1:16" x14ac:dyDescent="0.25">
      <c r="A150" s="43" t="s">
        <v>228</v>
      </c>
      <c r="B150" s="1">
        <v>3231</v>
      </c>
      <c r="C150" s="46" t="s">
        <v>219</v>
      </c>
      <c r="D150" s="45"/>
      <c r="E150" s="45"/>
      <c r="F150" s="45"/>
      <c r="G150" s="45"/>
      <c r="H150" s="24">
        <v>1000</v>
      </c>
      <c r="I150" s="61">
        <v>6000</v>
      </c>
      <c r="J150" s="60"/>
      <c r="K150" s="61">
        <f t="shared" si="14"/>
        <v>7000</v>
      </c>
      <c r="L150" s="75"/>
      <c r="M150" s="75"/>
      <c r="N150" s="61">
        <f t="shared" ref="N150" si="15">K150/H150*100</f>
        <v>700</v>
      </c>
      <c r="O150" s="75"/>
      <c r="P150" s="75"/>
    </row>
    <row r="151" spans="1:16" x14ac:dyDescent="0.25">
      <c r="A151" s="43" t="s">
        <v>229</v>
      </c>
      <c r="B151" s="1">
        <v>3233</v>
      </c>
      <c r="C151" s="46" t="s">
        <v>222</v>
      </c>
      <c r="D151" s="45"/>
      <c r="E151" s="45"/>
      <c r="F151" s="45"/>
      <c r="G151" s="45"/>
      <c r="H151" s="24">
        <v>0</v>
      </c>
      <c r="I151" s="61">
        <v>20000</v>
      </c>
      <c r="J151" s="45"/>
      <c r="K151" s="61">
        <f t="shared" si="14"/>
        <v>20000</v>
      </c>
      <c r="L151" s="62"/>
      <c r="M151" s="62"/>
      <c r="N151" s="67" t="s">
        <v>270</v>
      </c>
      <c r="O151" s="81"/>
      <c r="P151" s="81"/>
    </row>
    <row r="152" spans="1:16" x14ac:dyDescent="0.25">
      <c r="A152" s="43" t="s">
        <v>230</v>
      </c>
      <c r="B152" s="1">
        <v>3235</v>
      </c>
      <c r="C152" s="46" t="s">
        <v>117</v>
      </c>
      <c r="D152" s="45"/>
      <c r="E152" s="45"/>
      <c r="F152" s="45"/>
      <c r="G152" s="45"/>
      <c r="H152" s="24">
        <v>0</v>
      </c>
      <c r="I152" s="61">
        <v>15000</v>
      </c>
      <c r="J152" s="45"/>
      <c r="K152" s="61">
        <f t="shared" si="14"/>
        <v>15000</v>
      </c>
      <c r="L152" s="62"/>
      <c r="M152" s="62"/>
      <c r="N152" s="67" t="s">
        <v>270</v>
      </c>
      <c r="O152" s="81"/>
      <c r="P152" s="81"/>
    </row>
    <row r="153" spans="1:16" x14ac:dyDescent="0.25">
      <c r="A153" s="1" t="s">
        <v>231</v>
      </c>
      <c r="B153" s="26" t="s">
        <v>120</v>
      </c>
      <c r="C153" s="46" t="s">
        <v>121</v>
      </c>
      <c r="D153" s="45"/>
      <c r="E153" s="45"/>
      <c r="F153" s="45"/>
      <c r="G153" s="45"/>
      <c r="H153" s="24">
        <v>0</v>
      </c>
      <c r="I153" s="61">
        <v>56000</v>
      </c>
      <c r="J153" s="45"/>
      <c r="K153" s="61">
        <f t="shared" si="14"/>
        <v>56000</v>
      </c>
      <c r="L153" s="45"/>
      <c r="M153" s="45"/>
      <c r="N153" s="67" t="s">
        <v>270</v>
      </c>
      <c r="O153" s="81"/>
      <c r="P153" s="81"/>
    </row>
    <row r="154" spans="1:16" x14ac:dyDescent="0.25">
      <c r="A154" s="1" t="s">
        <v>232</v>
      </c>
      <c r="B154" s="1">
        <v>3239</v>
      </c>
      <c r="C154" s="76" t="s">
        <v>127</v>
      </c>
      <c r="D154" s="76"/>
      <c r="E154" s="76"/>
      <c r="F154" s="76"/>
      <c r="G154" s="76"/>
      <c r="H154" s="24">
        <v>0</v>
      </c>
      <c r="I154" s="61">
        <v>0</v>
      </c>
      <c r="J154" s="45"/>
      <c r="K154" s="61">
        <f t="shared" si="14"/>
        <v>0</v>
      </c>
      <c r="L154" s="45"/>
      <c r="M154" s="45"/>
      <c r="N154" s="67" t="s">
        <v>270</v>
      </c>
      <c r="O154" s="81"/>
      <c r="P154" s="81"/>
    </row>
    <row r="155" spans="1:16" x14ac:dyDescent="0.25">
      <c r="A155" s="19" t="s">
        <v>17</v>
      </c>
      <c r="B155" s="25" t="s">
        <v>38</v>
      </c>
      <c r="C155" s="65" t="s">
        <v>39</v>
      </c>
      <c r="D155" s="45"/>
      <c r="E155" s="45"/>
      <c r="F155" s="45"/>
      <c r="G155" s="45"/>
      <c r="H155" s="21">
        <f>H158+H157+H160+H159+H163+H156+H161+H162</f>
        <v>40000</v>
      </c>
      <c r="I155" s="66">
        <f>I158+I157+I160+I159+I163+I156+I161+I162</f>
        <v>42000</v>
      </c>
      <c r="J155" s="45"/>
      <c r="K155" s="66">
        <f>K158+K157+K160+K159+K163+K156+K161+K162</f>
        <v>82000</v>
      </c>
      <c r="L155" s="45"/>
      <c r="M155" s="45"/>
      <c r="N155" s="66">
        <f>K155/H155*100</f>
        <v>204.99999999999997</v>
      </c>
      <c r="O155" s="45"/>
      <c r="P155" s="45"/>
    </row>
    <row r="156" spans="1:16" x14ac:dyDescent="0.25">
      <c r="A156" s="1" t="s">
        <v>233</v>
      </c>
      <c r="B156" s="1">
        <v>3211</v>
      </c>
      <c r="C156" s="46" t="s">
        <v>149</v>
      </c>
      <c r="D156" s="60"/>
      <c r="E156" s="60"/>
      <c r="F156" s="60"/>
      <c r="G156" s="60"/>
      <c r="H156" s="24">
        <v>15000</v>
      </c>
      <c r="I156" s="61">
        <v>-13000</v>
      </c>
      <c r="J156" s="60"/>
      <c r="K156" s="61">
        <f t="shared" ref="K156:K163" si="16">H156+I156</f>
        <v>2000</v>
      </c>
      <c r="L156" s="60"/>
      <c r="M156" s="60"/>
      <c r="N156" s="61">
        <f>K156/H156*100</f>
        <v>13.333333333333334</v>
      </c>
      <c r="O156" s="60"/>
      <c r="P156" s="60"/>
    </row>
    <row r="157" spans="1:16" x14ac:dyDescent="0.25">
      <c r="A157" s="1"/>
      <c r="B157" s="1">
        <v>3231</v>
      </c>
      <c r="C157" s="46" t="s">
        <v>110</v>
      </c>
      <c r="D157" s="60"/>
      <c r="E157" s="60"/>
      <c r="F157" s="60"/>
      <c r="G157" s="60"/>
      <c r="H157" s="24">
        <v>1000</v>
      </c>
      <c r="I157" s="61">
        <v>0</v>
      </c>
      <c r="J157" s="60"/>
      <c r="K157" s="61">
        <f t="shared" si="16"/>
        <v>1000</v>
      </c>
      <c r="L157" s="60"/>
      <c r="M157" s="60"/>
      <c r="N157" s="61">
        <f t="shared" ref="N157:N162" si="17">K157/H157*100</f>
        <v>100</v>
      </c>
      <c r="O157" s="60"/>
      <c r="P157" s="60"/>
    </row>
    <row r="158" spans="1:16" x14ac:dyDescent="0.25">
      <c r="A158" s="1" t="s">
        <v>234</v>
      </c>
      <c r="B158" s="26" t="s">
        <v>221</v>
      </c>
      <c r="C158" s="46" t="s">
        <v>222</v>
      </c>
      <c r="D158" s="45"/>
      <c r="E158" s="45"/>
      <c r="F158" s="45"/>
      <c r="G158" s="45"/>
      <c r="H158" s="24">
        <v>1000</v>
      </c>
      <c r="I158" s="61">
        <v>0</v>
      </c>
      <c r="J158" s="45"/>
      <c r="K158" s="61">
        <f t="shared" si="16"/>
        <v>1000</v>
      </c>
      <c r="L158" s="45"/>
      <c r="M158" s="45"/>
      <c r="N158" s="61">
        <f t="shared" si="17"/>
        <v>100</v>
      </c>
      <c r="O158" s="60"/>
      <c r="P158" s="60"/>
    </row>
    <row r="159" spans="1:16" x14ac:dyDescent="0.25">
      <c r="A159" s="1"/>
      <c r="B159" s="1">
        <v>3235</v>
      </c>
      <c r="C159" s="46" t="s">
        <v>117</v>
      </c>
      <c r="D159" s="45"/>
      <c r="E159" s="45"/>
      <c r="F159" s="45"/>
      <c r="G159" s="45"/>
      <c r="H159" s="24">
        <v>2000</v>
      </c>
      <c r="I159" s="61">
        <v>0</v>
      </c>
      <c r="J159" s="45"/>
      <c r="K159" s="61">
        <f t="shared" si="16"/>
        <v>2000</v>
      </c>
      <c r="L159" s="45"/>
      <c r="M159" s="45"/>
      <c r="N159" s="61">
        <f t="shared" si="17"/>
        <v>100</v>
      </c>
      <c r="O159" s="60"/>
      <c r="P159" s="60"/>
    </row>
    <row r="160" spans="1:16" x14ac:dyDescent="0.25">
      <c r="A160" s="1" t="s">
        <v>235</v>
      </c>
      <c r="B160" s="1">
        <v>3237</v>
      </c>
      <c r="C160" s="46" t="s">
        <v>121</v>
      </c>
      <c r="D160" s="45"/>
      <c r="E160" s="45"/>
      <c r="F160" s="45"/>
      <c r="G160" s="45"/>
      <c r="H160" s="24">
        <v>10000</v>
      </c>
      <c r="I160" s="61">
        <v>55000</v>
      </c>
      <c r="J160" s="45"/>
      <c r="K160" s="61">
        <f t="shared" si="16"/>
        <v>65000</v>
      </c>
      <c r="L160" s="45"/>
      <c r="M160" s="45"/>
      <c r="N160" s="61">
        <f t="shared" si="17"/>
        <v>650</v>
      </c>
      <c r="O160" s="60"/>
      <c r="P160" s="60"/>
    </row>
    <row r="161" spans="1:16" x14ac:dyDescent="0.25">
      <c r="A161" s="1" t="s">
        <v>236</v>
      </c>
      <c r="B161" s="1">
        <v>3239</v>
      </c>
      <c r="C161" s="46" t="s">
        <v>127</v>
      </c>
      <c r="D161" s="45"/>
      <c r="E161" s="45"/>
      <c r="F161" s="45"/>
      <c r="G161" s="45"/>
      <c r="H161" s="24">
        <v>10000</v>
      </c>
      <c r="I161" s="61">
        <v>0</v>
      </c>
      <c r="J161" s="45"/>
      <c r="K161" s="61">
        <f t="shared" si="16"/>
        <v>10000</v>
      </c>
      <c r="L161" s="45"/>
      <c r="M161" s="45"/>
      <c r="N161" s="61">
        <f t="shared" si="17"/>
        <v>100</v>
      </c>
      <c r="O161" s="60"/>
      <c r="P161" s="60"/>
    </row>
    <row r="162" spans="1:16" x14ac:dyDescent="0.25">
      <c r="A162" s="1"/>
      <c r="B162" s="1">
        <v>3292</v>
      </c>
      <c r="C162" s="46" t="s">
        <v>133</v>
      </c>
      <c r="D162" s="45"/>
      <c r="E162" s="45"/>
      <c r="F162" s="45"/>
      <c r="G162" s="45"/>
      <c r="H162" s="24">
        <v>1000</v>
      </c>
      <c r="I162" s="61">
        <v>0</v>
      </c>
      <c r="J162" s="45"/>
      <c r="K162" s="61">
        <f t="shared" si="16"/>
        <v>1000</v>
      </c>
      <c r="L162" s="45"/>
      <c r="M162" s="45"/>
      <c r="N162" s="61">
        <f t="shared" si="17"/>
        <v>100</v>
      </c>
      <c r="O162" s="60"/>
      <c r="P162" s="60"/>
    </row>
    <row r="163" spans="1:16" x14ac:dyDescent="0.25">
      <c r="A163" s="1"/>
      <c r="B163" s="1">
        <v>3811</v>
      </c>
      <c r="C163" s="46" t="s">
        <v>57</v>
      </c>
      <c r="D163" s="45"/>
      <c r="E163" s="45"/>
      <c r="F163" s="45"/>
      <c r="G163" s="45"/>
      <c r="H163" s="24">
        <v>0</v>
      </c>
      <c r="I163" s="61">
        <v>0</v>
      </c>
      <c r="J163" s="45"/>
      <c r="K163" s="61">
        <f t="shared" si="16"/>
        <v>0</v>
      </c>
      <c r="L163" s="45"/>
      <c r="M163" s="45"/>
      <c r="N163" s="67" t="s">
        <v>270</v>
      </c>
      <c r="O163" s="78"/>
      <c r="P163" s="78"/>
    </row>
    <row r="164" spans="1:16" x14ac:dyDescent="0.25">
      <c r="A164" s="19" t="s">
        <v>17</v>
      </c>
      <c r="B164" s="25" t="s">
        <v>43</v>
      </c>
      <c r="C164" s="65" t="s">
        <v>44</v>
      </c>
      <c r="D164" s="45"/>
      <c r="E164" s="45"/>
      <c r="F164" s="45"/>
      <c r="G164" s="45"/>
      <c r="H164" s="21">
        <f>H165+H166</f>
        <v>10000</v>
      </c>
      <c r="I164" s="66">
        <f>I165+I166</f>
        <v>0</v>
      </c>
      <c r="J164" s="45"/>
      <c r="K164" s="66">
        <f>K165+K166</f>
        <v>10000</v>
      </c>
      <c r="L164" s="45"/>
      <c r="M164" s="45"/>
      <c r="N164" s="66">
        <f>K164/H164*100</f>
        <v>100</v>
      </c>
      <c r="O164" s="45"/>
      <c r="P164" s="45"/>
    </row>
    <row r="165" spans="1:16" x14ac:dyDescent="0.25">
      <c r="A165" s="1" t="s">
        <v>237</v>
      </c>
      <c r="B165" s="26" t="s">
        <v>148</v>
      </c>
      <c r="C165" s="46" t="s">
        <v>149</v>
      </c>
      <c r="D165" s="45"/>
      <c r="E165" s="45"/>
      <c r="F165" s="45"/>
      <c r="G165" s="45"/>
      <c r="H165" s="24">
        <v>0</v>
      </c>
      <c r="I165" s="61">
        <v>0</v>
      </c>
      <c r="J165" s="45"/>
      <c r="K165" s="61">
        <f>H165+I165</f>
        <v>0</v>
      </c>
      <c r="L165" s="45"/>
      <c r="M165" s="45"/>
      <c r="N165" s="67" t="s">
        <v>270</v>
      </c>
      <c r="O165" s="79"/>
      <c r="P165" s="79"/>
    </row>
    <row r="166" spans="1:16" x14ac:dyDescent="0.25">
      <c r="A166" s="1" t="s">
        <v>238</v>
      </c>
      <c r="B166" s="1">
        <v>3237</v>
      </c>
      <c r="C166" s="46" t="s">
        <v>121</v>
      </c>
      <c r="D166" s="45"/>
      <c r="E166" s="45"/>
      <c r="F166" s="45"/>
      <c r="G166" s="45"/>
      <c r="H166" s="24">
        <v>10000</v>
      </c>
      <c r="I166" s="61">
        <v>0</v>
      </c>
      <c r="J166" s="45"/>
      <c r="K166" s="61">
        <f>H166+I166</f>
        <v>10000</v>
      </c>
      <c r="L166" s="45"/>
      <c r="M166" s="45"/>
      <c r="N166" s="61">
        <f>K166/H166*100</f>
        <v>100</v>
      </c>
      <c r="O166" s="45"/>
      <c r="P166" s="45"/>
    </row>
    <row r="167" spans="1:16" x14ac:dyDescent="0.25">
      <c r="A167" s="19" t="s">
        <v>17</v>
      </c>
      <c r="B167" s="25" t="s">
        <v>48</v>
      </c>
      <c r="C167" s="65" t="s">
        <v>49</v>
      </c>
      <c r="D167" s="45"/>
      <c r="E167" s="45"/>
      <c r="F167" s="45"/>
      <c r="G167" s="45"/>
      <c r="H167" s="21">
        <f>H168</f>
        <v>0</v>
      </c>
      <c r="I167" s="66">
        <v>0</v>
      </c>
      <c r="J167" s="45"/>
      <c r="K167" s="66">
        <f>K168</f>
        <v>0</v>
      </c>
      <c r="L167" s="45"/>
      <c r="M167" s="45"/>
      <c r="N167" s="80" t="s">
        <v>270</v>
      </c>
      <c r="O167" s="79"/>
      <c r="P167" s="79"/>
    </row>
    <row r="168" spans="1:16" x14ac:dyDescent="0.25">
      <c r="A168" s="1" t="s">
        <v>239</v>
      </c>
      <c r="B168" s="26" t="s">
        <v>116</v>
      </c>
      <c r="C168" s="46" t="s">
        <v>117</v>
      </c>
      <c r="D168" s="45"/>
      <c r="E168" s="45"/>
      <c r="F168" s="45"/>
      <c r="G168" s="45"/>
      <c r="H168" s="24">
        <v>0</v>
      </c>
      <c r="I168" s="61">
        <v>0</v>
      </c>
      <c r="J168" s="45"/>
      <c r="K168" s="61">
        <f>H168+I168</f>
        <v>0</v>
      </c>
      <c r="L168" s="45"/>
      <c r="M168" s="45"/>
      <c r="N168" s="67" t="s">
        <v>270</v>
      </c>
      <c r="O168" s="79"/>
      <c r="P168" s="79"/>
    </row>
    <row r="169" spans="1:16" x14ac:dyDescent="0.25">
      <c r="A169" s="19" t="s">
        <v>17</v>
      </c>
      <c r="B169" s="25" t="s">
        <v>53</v>
      </c>
      <c r="C169" s="65" t="s">
        <v>213</v>
      </c>
      <c r="D169" s="45"/>
      <c r="E169" s="45"/>
      <c r="F169" s="45"/>
      <c r="G169" s="45"/>
      <c r="H169" s="21">
        <f>H173+H171+H172+H170</f>
        <v>5000</v>
      </c>
      <c r="I169" s="66">
        <f>I173+I171+I172+I170</f>
        <v>0</v>
      </c>
      <c r="J169" s="45"/>
      <c r="K169" s="66">
        <f>K173+K171+K172+K170</f>
        <v>5000</v>
      </c>
      <c r="L169" s="45"/>
      <c r="M169" s="45"/>
      <c r="N169" s="66">
        <f>K169/H169*100</f>
        <v>100</v>
      </c>
      <c r="O169" s="45"/>
      <c r="P169" s="45"/>
    </row>
    <row r="170" spans="1:16" x14ac:dyDescent="0.25">
      <c r="A170" s="22"/>
      <c r="B170" s="1">
        <v>3211</v>
      </c>
      <c r="C170" s="46" t="s">
        <v>149</v>
      </c>
      <c r="D170" s="77"/>
      <c r="E170" s="77"/>
      <c r="F170" s="77"/>
      <c r="G170" s="77"/>
      <c r="H170" s="24">
        <v>0</v>
      </c>
      <c r="I170" s="61">
        <v>0</v>
      </c>
      <c r="J170" s="77"/>
      <c r="K170" s="61">
        <f>H170+I170</f>
        <v>0</v>
      </c>
      <c r="L170" s="77"/>
      <c r="M170" s="77"/>
      <c r="N170" s="67" t="s">
        <v>270</v>
      </c>
      <c r="O170" s="82"/>
      <c r="P170" s="82"/>
    </row>
    <row r="171" spans="1:16" x14ac:dyDescent="0.25">
      <c r="A171" s="22"/>
      <c r="B171" s="1">
        <v>3121</v>
      </c>
      <c r="C171" s="46" t="s">
        <v>87</v>
      </c>
      <c r="D171" s="60"/>
      <c r="E171" s="60"/>
      <c r="F171" s="60"/>
      <c r="G171" s="60"/>
      <c r="H171" s="24">
        <v>0</v>
      </c>
      <c r="I171" s="61">
        <v>0</v>
      </c>
      <c r="J171" s="60"/>
      <c r="K171" s="61">
        <f>H171+I171</f>
        <v>0</v>
      </c>
      <c r="L171" s="60"/>
      <c r="M171" s="60"/>
      <c r="N171" s="67" t="s">
        <v>270</v>
      </c>
      <c r="O171" s="82"/>
      <c r="P171" s="82"/>
    </row>
    <row r="172" spans="1:16" x14ac:dyDescent="0.25">
      <c r="A172" s="1" t="s">
        <v>240</v>
      </c>
      <c r="B172" s="1">
        <v>3237</v>
      </c>
      <c r="C172" s="46" t="s">
        <v>121</v>
      </c>
      <c r="D172" s="45"/>
      <c r="E172" s="45"/>
      <c r="F172" s="45"/>
      <c r="G172" s="45"/>
      <c r="H172" s="24">
        <v>5000</v>
      </c>
      <c r="I172" s="61">
        <v>0</v>
      </c>
      <c r="J172" s="45"/>
      <c r="K172" s="61">
        <f>H172+I172</f>
        <v>5000</v>
      </c>
      <c r="L172" s="60"/>
      <c r="M172" s="60"/>
      <c r="N172" s="61">
        <f t="shared" ref="N172" si="18">K172/H172*100</f>
        <v>100</v>
      </c>
      <c r="O172" s="77"/>
      <c r="P172" s="77"/>
    </row>
    <row r="173" spans="1:16" x14ac:dyDescent="0.25">
      <c r="A173" s="1" t="s">
        <v>214</v>
      </c>
      <c r="B173" s="1">
        <v>3811</v>
      </c>
      <c r="C173" s="46" t="s">
        <v>57</v>
      </c>
      <c r="D173" s="60"/>
      <c r="E173" s="60"/>
      <c r="F173" s="45"/>
      <c r="G173" s="45"/>
      <c r="H173" s="24">
        <v>0</v>
      </c>
      <c r="I173" s="61">
        <v>0</v>
      </c>
      <c r="J173" s="60"/>
      <c r="K173" s="61">
        <f>H173+I173</f>
        <v>0</v>
      </c>
      <c r="L173" s="60"/>
      <c r="M173" s="60"/>
      <c r="N173" s="67" t="s">
        <v>270</v>
      </c>
      <c r="O173" s="82"/>
      <c r="P173" s="82"/>
    </row>
    <row r="174" spans="1:16" x14ac:dyDescent="0.25">
      <c r="A174" s="33" t="s">
        <v>77</v>
      </c>
      <c r="B174" s="34" t="s">
        <v>241</v>
      </c>
      <c r="C174" s="73" t="s">
        <v>242</v>
      </c>
      <c r="D174" s="45"/>
      <c r="E174" s="45"/>
      <c r="F174" s="45"/>
      <c r="G174" s="45"/>
      <c r="H174" s="35">
        <v>0</v>
      </c>
      <c r="I174" s="74">
        <v>0</v>
      </c>
      <c r="J174" s="45"/>
      <c r="K174" s="74">
        <f>K175</f>
        <v>0</v>
      </c>
      <c r="L174" s="45"/>
      <c r="M174" s="45"/>
      <c r="N174" s="83" t="s">
        <v>270</v>
      </c>
      <c r="O174" s="79"/>
      <c r="P174" s="79"/>
    </row>
    <row r="175" spans="1:16" x14ac:dyDescent="0.25">
      <c r="A175" s="19" t="s">
        <v>17</v>
      </c>
      <c r="B175" s="25" t="s">
        <v>80</v>
      </c>
      <c r="C175" s="65" t="s">
        <v>81</v>
      </c>
      <c r="D175" s="45"/>
      <c r="E175" s="45"/>
      <c r="F175" s="45"/>
      <c r="G175" s="45"/>
      <c r="H175" s="21">
        <f>H176+H177+H178</f>
        <v>0</v>
      </c>
      <c r="I175" s="66">
        <v>0</v>
      </c>
      <c r="J175" s="45"/>
      <c r="K175" s="66">
        <f>K176+K177+K178</f>
        <v>0</v>
      </c>
      <c r="L175" s="45"/>
      <c r="M175" s="45"/>
      <c r="N175" s="80" t="s">
        <v>270</v>
      </c>
      <c r="O175" s="79"/>
      <c r="P175" s="79"/>
    </row>
    <row r="176" spans="1:16" x14ac:dyDescent="0.25">
      <c r="A176" s="1" t="s">
        <v>243</v>
      </c>
      <c r="B176" s="26" t="s">
        <v>148</v>
      </c>
      <c r="C176" s="46" t="s">
        <v>149</v>
      </c>
      <c r="D176" s="45"/>
      <c r="E176" s="45"/>
      <c r="F176" s="45"/>
      <c r="G176" s="45"/>
      <c r="H176" s="24">
        <v>0</v>
      </c>
      <c r="I176" s="61">
        <v>0</v>
      </c>
      <c r="J176" s="45"/>
      <c r="K176" s="61">
        <f>H176+I176</f>
        <v>0</v>
      </c>
      <c r="L176" s="45"/>
      <c r="M176" s="45"/>
      <c r="N176" s="67" t="s">
        <v>270</v>
      </c>
      <c r="O176" s="79"/>
      <c r="P176" s="79"/>
    </row>
    <row r="177" spans="1:17" x14ac:dyDescent="0.25">
      <c r="A177" s="1" t="s">
        <v>244</v>
      </c>
      <c r="B177" s="26" t="s">
        <v>109</v>
      </c>
      <c r="C177" s="46" t="s">
        <v>110</v>
      </c>
      <c r="D177" s="45"/>
      <c r="E177" s="45"/>
      <c r="F177" s="45"/>
      <c r="G177" s="45"/>
      <c r="H177" s="24">
        <v>0</v>
      </c>
      <c r="I177" s="61">
        <v>0</v>
      </c>
      <c r="J177" s="45"/>
      <c r="K177" s="61">
        <f>H177+I177</f>
        <v>0</v>
      </c>
      <c r="L177" s="45"/>
      <c r="M177" s="45"/>
      <c r="N177" s="67" t="s">
        <v>270</v>
      </c>
      <c r="O177" s="79"/>
      <c r="P177" s="79"/>
    </row>
    <row r="178" spans="1:17" x14ac:dyDescent="0.25">
      <c r="A178" s="1" t="s">
        <v>245</v>
      </c>
      <c r="B178" s="26" t="s">
        <v>120</v>
      </c>
      <c r="C178" s="46" t="s">
        <v>121</v>
      </c>
      <c r="D178" s="45"/>
      <c r="E178" s="45"/>
      <c r="F178" s="45"/>
      <c r="G178" s="45"/>
      <c r="H178" s="24">
        <v>0</v>
      </c>
      <c r="I178" s="61">
        <v>0</v>
      </c>
      <c r="J178" s="45"/>
      <c r="K178" s="61">
        <f>H178+I178</f>
        <v>0</v>
      </c>
      <c r="L178" s="45"/>
      <c r="M178" s="45"/>
      <c r="N178" s="67" t="s">
        <v>270</v>
      </c>
      <c r="O178" s="79"/>
      <c r="P178" s="79"/>
    </row>
    <row r="179" spans="1:17" ht="22.5" x14ac:dyDescent="0.25">
      <c r="A179" s="33" t="s">
        <v>246</v>
      </c>
      <c r="B179" s="34" t="s">
        <v>247</v>
      </c>
      <c r="C179" s="73" t="s">
        <v>248</v>
      </c>
      <c r="D179" s="45"/>
      <c r="E179" s="45"/>
      <c r="F179" s="45"/>
      <c r="G179" s="45"/>
      <c r="H179" s="35">
        <f>H182+H194+H180+H189</f>
        <v>66400</v>
      </c>
      <c r="I179" s="74">
        <f>I182+I194+I180+I189</f>
        <v>0</v>
      </c>
      <c r="J179" s="45"/>
      <c r="K179" s="74">
        <f>K182+K194+K180+K189</f>
        <v>66400</v>
      </c>
      <c r="L179" s="45"/>
      <c r="M179" s="45"/>
      <c r="N179" s="74">
        <f>K179/H179*100</f>
        <v>100</v>
      </c>
      <c r="O179" s="45"/>
      <c r="P179" s="45"/>
    </row>
    <row r="180" spans="1:17" x14ac:dyDescent="0.25">
      <c r="A180" s="19" t="s">
        <v>17</v>
      </c>
      <c r="B180" s="20" t="s">
        <v>80</v>
      </c>
      <c r="C180" s="65" t="s">
        <v>81</v>
      </c>
      <c r="D180" s="45"/>
      <c r="E180" s="45"/>
      <c r="F180" s="45"/>
      <c r="G180" s="45"/>
      <c r="H180" s="21">
        <f>H181</f>
        <v>60000</v>
      </c>
      <c r="I180" s="66">
        <f>I181</f>
        <v>0</v>
      </c>
      <c r="J180" s="45"/>
      <c r="K180" s="66">
        <f>K181</f>
        <v>60000</v>
      </c>
      <c r="L180" s="45"/>
      <c r="M180" s="45"/>
      <c r="N180" s="66">
        <f>K180/H180*100</f>
        <v>100</v>
      </c>
      <c r="O180" s="45"/>
      <c r="P180" s="45"/>
    </row>
    <row r="181" spans="1:17" x14ac:dyDescent="0.25">
      <c r="A181" s="22"/>
      <c r="B181" s="23" t="s">
        <v>249</v>
      </c>
      <c r="C181" s="46" t="s">
        <v>63</v>
      </c>
      <c r="D181" s="60"/>
      <c r="E181" s="60"/>
      <c r="F181" s="60"/>
      <c r="G181" s="60"/>
      <c r="H181" s="24">
        <v>60000</v>
      </c>
      <c r="I181" s="61">
        <v>0</v>
      </c>
      <c r="J181" s="60"/>
      <c r="K181" s="61">
        <f>H181+I181</f>
        <v>60000</v>
      </c>
      <c r="L181" s="45"/>
      <c r="M181" s="45"/>
      <c r="N181" s="61">
        <f>K181/H181*100</f>
        <v>100</v>
      </c>
      <c r="O181" s="45"/>
      <c r="P181" s="45"/>
    </row>
    <row r="182" spans="1:17" x14ac:dyDescent="0.25">
      <c r="A182" s="19" t="s">
        <v>17</v>
      </c>
      <c r="B182" s="25" t="s">
        <v>24</v>
      </c>
      <c r="C182" s="65" t="s">
        <v>25</v>
      </c>
      <c r="D182" s="45"/>
      <c r="E182" s="45"/>
      <c r="F182" s="45"/>
      <c r="G182" s="45"/>
      <c r="H182" s="21">
        <f>H183+H186+H187+H185+H184+H188</f>
        <v>6400</v>
      </c>
      <c r="I182" s="66">
        <f>I183+I186+I187+I185+I184+I188</f>
        <v>-6400</v>
      </c>
      <c r="J182" s="45"/>
      <c r="K182" s="66">
        <f>K183+K186+K187+K185+K184+K188</f>
        <v>0</v>
      </c>
      <c r="L182" s="45"/>
      <c r="M182" s="45"/>
      <c r="N182" s="66">
        <f>K182/H182*100</f>
        <v>0</v>
      </c>
      <c r="O182" s="45"/>
      <c r="P182" s="45"/>
    </row>
    <row r="183" spans="1:17" ht="15.75" customHeight="1" x14ac:dyDescent="0.25">
      <c r="A183" s="1" t="s">
        <v>250</v>
      </c>
      <c r="B183" s="26" t="s">
        <v>251</v>
      </c>
      <c r="C183" s="46" t="s">
        <v>252</v>
      </c>
      <c r="D183" s="45"/>
      <c r="E183" s="45"/>
      <c r="F183" s="45"/>
      <c r="G183" s="45"/>
      <c r="H183" s="24">
        <v>4000</v>
      </c>
      <c r="I183" s="61">
        <v>-4000</v>
      </c>
      <c r="J183" s="45"/>
      <c r="K183" s="61">
        <f t="shared" ref="K183:K188" si="19">H183+I183</f>
        <v>0</v>
      </c>
      <c r="L183" s="45"/>
      <c r="M183" s="45"/>
      <c r="N183" s="61">
        <f>K183/H183*100</f>
        <v>0</v>
      </c>
      <c r="O183" s="45"/>
      <c r="P183" s="45"/>
      <c r="Q183" s="36"/>
    </row>
    <row r="184" spans="1:17" x14ac:dyDescent="0.25">
      <c r="A184" s="1" t="s">
        <v>253</v>
      </c>
      <c r="B184" s="1">
        <v>4222</v>
      </c>
      <c r="C184" s="46" t="s">
        <v>254</v>
      </c>
      <c r="D184" s="45"/>
      <c r="E184" s="45"/>
      <c r="F184" s="45"/>
      <c r="G184" s="45"/>
      <c r="H184" s="24">
        <v>200</v>
      </c>
      <c r="I184" s="61">
        <v>-200</v>
      </c>
      <c r="J184" s="45"/>
      <c r="K184" s="61">
        <f t="shared" si="19"/>
        <v>0</v>
      </c>
      <c r="L184" s="45"/>
      <c r="M184" s="45"/>
      <c r="N184" s="61">
        <f t="shared" ref="N184" si="20">K184/H184*100</f>
        <v>0</v>
      </c>
      <c r="O184" s="45"/>
      <c r="P184" s="45"/>
      <c r="Q184" s="37"/>
    </row>
    <row r="185" spans="1:17" x14ac:dyDescent="0.25">
      <c r="A185" s="1" t="s">
        <v>255</v>
      </c>
      <c r="B185" s="1">
        <v>4223</v>
      </c>
      <c r="C185" s="46" t="s">
        <v>256</v>
      </c>
      <c r="D185" s="45"/>
      <c r="E185" s="45"/>
      <c r="F185" s="45"/>
      <c r="G185" s="45"/>
      <c r="H185" s="24">
        <v>0</v>
      </c>
      <c r="I185" s="61">
        <v>0</v>
      </c>
      <c r="J185" s="45"/>
      <c r="K185" s="61">
        <f t="shared" si="19"/>
        <v>0</v>
      </c>
      <c r="L185" s="45"/>
      <c r="M185" s="45"/>
      <c r="N185" s="67" t="s">
        <v>270</v>
      </c>
      <c r="O185" s="79"/>
      <c r="P185" s="79"/>
    </row>
    <row r="186" spans="1:17" ht="14.25" customHeight="1" x14ac:dyDescent="0.25">
      <c r="A186" s="1" t="s">
        <v>257</v>
      </c>
      <c r="B186" s="26" t="s">
        <v>249</v>
      </c>
      <c r="C186" s="46" t="s">
        <v>63</v>
      </c>
      <c r="D186" s="45"/>
      <c r="E186" s="45"/>
      <c r="F186" s="45"/>
      <c r="G186" s="45"/>
      <c r="H186" s="24">
        <v>1000</v>
      </c>
      <c r="I186" s="61">
        <v>-1000</v>
      </c>
      <c r="J186" s="45"/>
      <c r="K186" s="61">
        <f t="shared" si="19"/>
        <v>0</v>
      </c>
      <c r="L186" s="45"/>
      <c r="M186" s="45"/>
      <c r="N186" s="61">
        <f t="shared" ref="N186:N187" si="21">K186/H186*100</f>
        <v>0</v>
      </c>
      <c r="O186" s="45"/>
      <c r="P186" s="45"/>
    </row>
    <row r="187" spans="1:17" x14ac:dyDescent="0.25">
      <c r="A187" s="1" t="s">
        <v>258</v>
      </c>
      <c r="B187" s="26" t="s">
        <v>259</v>
      </c>
      <c r="C187" s="46" t="s">
        <v>260</v>
      </c>
      <c r="D187" s="45"/>
      <c r="E187" s="45"/>
      <c r="F187" s="45"/>
      <c r="G187" s="45"/>
      <c r="H187" s="24">
        <v>1200</v>
      </c>
      <c r="I187" s="61">
        <v>-1200</v>
      </c>
      <c r="J187" s="45"/>
      <c r="K187" s="61">
        <f t="shared" si="19"/>
        <v>0</v>
      </c>
      <c r="L187" s="45"/>
      <c r="M187" s="45"/>
      <c r="N187" s="61">
        <f t="shared" si="21"/>
        <v>0</v>
      </c>
      <c r="O187" s="45"/>
      <c r="P187" s="45"/>
    </row>
    <row r="188" spans="1:17" x14ac:dyDescent="0.25">
      <c r="A188" s="1"/>
      <c r="B188" s="1">
        <v>4521</v>
      </c>
      <c r="C188" s="46" t="s">
        <v>261</v>
      </c>
      <c r="D188" s="45"/>
      <c r="E188" s="45"/>
      <c r="F188" s="45"/>
      <c r="G188" s="45"/>
      <c r="H188" s="24">
        <v>0</v>
      </c>
      <c r="I188" s="61">
        <v>0</v>
      </c>
      <c r="J188" s="45"/>
      <c r="K188" s="61">
        <f t="shared" si="19"/>
        <v>0</v>
      </c>
      <c r="L188" s="45"/>
      <c r="M188" s="45"/>
      <c r="N188" s="67" t="s">
        <v>270</v>
      </c>
      <c r="O188" s="79"/>
      <c r="P188" s="79"/>
    </row>
    <row r="189" spans="1:17" x14ac:dyDescent="0.25">
      <c r="A189" s="19" t="s">
        <v>17</v>
      </c>
      <c r="B189" s="25" t="s">
        <v>38</v>
      </c>
      <c r="C189" s="65" t="s">
        <v>39</v>
      </c>
      <c r="D189" s="45"/>
      <c r="E189" s="45"/>
      <c r="F189" s="45"/>
      <c r="G189" s="45"/>
      <c r="H189" s="21">
        <f>H190+H191+H192+H193</f>
        <v>0</v>
      </c>
      <c r="I189" s="66">
        <f>I190+I191+I192+I193</f>
        <v>6400</v>
      </c>
      <c r="J189" s="45"/>
      <c r="K189" s="66">
        <f>K190+K191+K192+K193</f>
        <v>6400</v>
      </c>
      <c r="L189" s="45"/>
      <c r="M189" s="45"/>
      <c r="N189" s="80" t="s">
        <v>270</v>
      </c>
      <c r="O189" s="79"/>
      <c r="P189" s="79"/>
    </row>
    <row r="190" spans="1:17" ht="15.75" customHeight="1" x14ac:dyDescent="0.25">
      <c r="A190" s="1"/>
      <c r="B190" s="26" t="s">
        <v>251</v>
      </c>
      <c r="C190" s="46" t="s">
        <v>252</v>
      </c>
      <c r="D190" s="45"/>
      <c r="E190" s="45"/>
      <c r="F190" s="45"/>
      <c r="G190" s="45"/>
      <c r="H190" s="24">
        <v>0</v>
      </c>
      <c r="I190" s="61">
        <v>4000</v>
      </c>
      <c r="J190" s="45"/>
      <c r="K190" s="61">
        <f t="shared" ref="K190:K191" si="22">H190+I190</f>
        <v>4000</v>
      </c>
      <c r="L190" s="45"/>
      <c r="M190" s="45"/>
      <c r="N190" s="67" t="s">
        <v>270</v>
      </c>
      <c r="O190" s="79"/>
      <c r="P190" s="79"/>
      <c r="Q190" s="36"/>
    </row>
    <row r="191" spans="1:17" x14ac:dyDescent="0.25">
      <c r="A191" s="1"/>
      <c r="B191" s="1">
        <v>4222</v>
      </c>
      <c r="C191" s="46" t="s">
        <v>254</v>
      </c>
      <c r="D191" s="45"/>
      <c r="E191" s="45"/>
      <c r="F191" s="45"/>
      <c r="G191" s="45"/>
      <c r="H191" s="24">
        <v>0</v>
      </c>
      <c r="I191" s="61">
        <v>200</v>
      </c>
      <c r="J191" s="45"/>
      <c r="K191" s="61">
        <f t="shared" si="22"/>
        <v>200</v>
      </c>
      <c r="L191" s="45"/>
      <c r="M191" s="45"/>
      <c r="N191" s="67" t="s">
        <v>270</v>
      </c>
      <c r="O191" s="79"/>
      <c r="P191" s="79"/>
      <c r="Q191" s="37"/>
    </row>
    <row r="192" spans="1:17" x14ac:dyDescent="0.25">
      <c r="A192" s="1" t="s">
        <v>262</v>
      </c>
      <c r="B192" s="1">
        <v>4226</v>
      </c>
      <c r="C192" s="46" t="s">
        <v>63</v>
      </c>
      <c r="D192" s="60"/>
      <c r="E192" s="60"/>
      <c r="F192" s="60"/>
      <c r="G192" s="60"/>
      <c r="H192" s="24">
        <v>0</v>
      </c>
      <c r="I192" s="61">
        <v>1000</v>
      </c>
      <c r="J192" s="60"/>
      <c r="K192" s="61">
        <f>H192+I192</f>
        <v>1000</v>
      </c>
      <c r="L192" s="45"/>
      <c r="M192" s="45"/>
      <c r="N192" s="67" t="s">
        <v>270</v>
      </c>
      <c r="O192" s="79"/>
      <c r="P192" s="79"/>
    </row>
    <row r="193" spans="1:16" x14ac:dyDescent="0.25">
      <c r="A193" s="1"/>
      <c r="B193" s="26" t="s">
        <v>259</v>
      </c>
      <c r="C193" s="46" t="s">
        <v>260</v>
      </c>
      <c r="D193" s="45"/>
      <c r="E193" s="45"/>
      <c r="F193" s="45"/>
      <c r="G193" s="45"/>
      <c r="H193" s="24">
        <v>0</v>
      </c>
      <c r="I193" s="61">
        <v>1200</v>
      </c>
      <c r="J193" s="45"/>
      <c r="K193" s="61">
        <f t="shared" ref="K193" si="23">H193+I193</f>
        <v>1200</v>
      </c>
      <c r="L193" s="45"/>
      <c r="M193" s="45"/>
      <c r="N193" s="67" t="s">
        <v>270</v>
      </c>
      <c r="O193" s="79"/>
      <c r="P193" s="79"/>
    </row>
    <row r="194" spans="1:16" x14ac:dyDescent="0.25">
      <c r="A194" s="19" t="s">
        <v>17</v>
      </c>
      <c r="B194" s="25" t="s">
        <v>58</v>
      </c>
      <c r="C194" s="65" t="s">
        <v>59</v>
      </c>
      <c r="D194" s="45"/>
      <c r="E194" s="45"/>
      <c r="F194" s="45"/>
      <c r="G194" s="45"/>
      <c r="H194" s="21">
        <f>H198+H195+H196+H197+H200+H199</f>
        <v>0</v>
      </c>
      <c r="I194" s="66">
        <f>I198+I195+I196+I197+I199+I200</f>
        <v>0</v>
      </c>
      <c r="J194" s="45"/>
      <c r="K194" s="66">
        <f>K198+K195+K196+K197+K199+K200</f>
        <v>0</v>
      </c>
      <c r="L194" s="45"/>
      <c r="M194" s="45"/>
      <c r="N194" s="80" t="s">
        <v>270</v>
      </c>
      <c r="O194" s="79"/>
      <c r="P194" s="79"/>
    </row>
    <row r="195" spans="1:16" x14ac:dyDescent="0.25">
      <c r="A195" s="1" t="s">
        <v>250</v>
      </c>
      <c r="B195" s="1">
        <v>4221</v>
      </c>
      <c r="C195" s="46" t="s">
        <v>252</v>
      </c>
      <c r="D195" s="45"/>
      <c r="E195" s="45"/>
      <c r="F195" s="45"/>
      <c r="G195" s="45"/>
      <c r="H195" s="24">
        <v>0</v>
      </c>
      <c r="I195" s="61">
        <v>0</v>
      </c>
      <c r="J195" s="45"/>
      <c r="K195" s="61">
        <f t="shared" ref="K195:K200" si="24">H195+I195</f>
        <v>0</v>
      </c>
      <c r="L195" s="45"/>
      <c r="M195" s="45"/>
      <c r="N195" s="67" t="s">
        <v>270</v>
      </c>
      <c r="O195" s="79"/>
      <c r="P195" s="79"/>
    </row>
    <row r="196" spans="1:16" x14ac:dyDescent="0.25">
      <c r="A196" s="1"/>
      <c r="B196" s="1">
        <v>4222</v>
      </c>
      <c r="C196" s="46" t="s">
        <v>254</v>
      </c>
      <c r="D196" s="45"/>
      <c r="E196" s="45"/>
      <c r="F196" s="45"/>
      <c r="G196" s="45"/>
      <c r="H196" s="24">
        <v>0</v>
      </c>
      <c r="I196" s="61">
        <v>0</v>
      </c>
      <c r="J196" s="45"/>
      <c r="K196" s="61">
        <f t="shared" si="24"/>
        <v>0</v>
      </c>
      <c r="L196" s="45"/>
      <c r="M196" s="45"/>
      <c r="N196" s="67" t="s">
        <v>270</v>
      </c>
      <c r="O196" s="79"/>
      <c r="P196" s="79"/>
    </row>
    <row r="197" spans="1:16" x14ac:dyDescent="0.25">
      <c r="A197" s="1" t="s">
        <v>255</v>
      </c>
      <c r="B197" s="1">
        <v>4223</v>
      </c>
      <c r="C197" s="46" t="s">
        <v>256</v>
      </c>
      <c r="D197" s="45"/>
      <c r="E197" s="45"/>
      <c r="F197" s="45"/>
      <c r="G197" s="45"/>
      <c r="H197" s="24">
        <v>0</v>
      </c>
      <c r="I197" s="61">
        <v>0</v>
      </c>
      <c r="J197" s="45"/>
      <c r="K197" s="61">
        <f t="shared" si="24"/>
        <v>0</v>
      </c>
      <c r="L197" s="45"/>
      <c r="M197" s="45"/>
      <c r="N197" s="67" t="s">
        <v>270</v>
      </c>
      <c r="O197" s="79"/>
      <c r="P197" s="79"/>
    </row>
    <row r="198" spans="1:16" x14ac:dyDescent="0.25">
      <c r="A198" s="1" t="s">
        <v>263</v>
      </c>
      <c r="B198" s="26" t="s">
        <v>249</v>
      </c>
      <c r="C198" s="46" t="s">
        <v>63</v>
      </c>
      <c r="D198" s="45"/>
      <c r="E198" s="45"/>
      <c r="F198" s="45"/>
      <c r="G198" s="45"/>
      <c r="H198" s="24">
        <v>0</v>
      </c>
      <c r="I198" s="61">
        <v>0</v>
      </c>
      <c r="J198" s="45"/>
      <c r="K198" s="61">
        <f t="shared" si="24"/>
        <v>0</v>
      </c>
      <c r="L198" s="45"/>
      <c r="M198" s="45"/>
      <c r="N198" s="67" t="s">
        <v>270</v>
      </c>
      <c r="O198" s="79"/>
      <c r="P198" s="79"/>
    </row>
    <row r="199" spans="1:16" x14ac:dyDescent="0.25">
      <c r="A199" s="1" t="s">
        <v>258</v>
      </c>
      <c r="B199" s="1">
        <v>4241</v>
      </c>
      <c r="C199" s="46" t="s">
        <v>260</v>
      </c>
      <c r="D199" s="45"/>
      <c r="E199" s="45"/>
      <c r="F199" s="45"/>
      <c r="G199" s="45"/>
      <c r="H199" s="24">
        <v>0</v>
      </c>
      <c r="I199" s="61">
        <v>0</v>
      </c>
      <c r="J199" s="45"/>
      <c r="K199" s="61">
        <f t="shared" si="24"/>
        <v>0</v>
      </c>
      <c r="L199" s="45"/>
      <c r="M199" s="45"/>
      <c r="N199" s="67" t="s">
        <v>270</v>
      </c>
      <c r="O199" s="79"/>
      <c r="P199" s="79"/>
    </row>
    <row r="200" spans="1:16" x14ac:dyDescent="0.25">
      <c r="A200" s="1"/>
      <c r="B200" s="1">
        <v>4521</v>
      </c>
      <c r="C200" s="46" t="s">
        <v>261</v>
      </c>
      <c r="D200" s="45"/>
      <c r="E200" s="45"/>
      <c r="F200" s="45"/>
      <c r="G200" s="45"/>
      <c r="H200" s="24">
        <v>0</v>
      </c>
      <c r="I200" s="61">
        <v>0</v>
      </c>
      <c r="J200" s="45"/>
      <c r="K200" s="61">
        <f t="shared" si="24"/>
        <v>0</v>
      </c>
      <c r="L200" s="45"/>
      <c r="M200" s="45"/>
      <c r="N200" s="67" t="s">
        <v>270</v>
      </c>
      <c r="O200" s="79"/>
      <c r="P200" s="79"/>
    </row>
    <row r="201" spans="1:16" x14ac:dyDescent="0.25">
      <c r="A201" s="1"/>
      <c r="B201" s="26"/>
      <c r="C201" s="1"/>
      <c r="H201" s="24"/>
      <c r="I201" s="24"/>
      <c r="K201" s="24"/>
      <c r="N201" s="24"/>
    </row>
    <row r="205" spans="1:16" x14ac:dyDescent="0.25">
      <c r="H205" s="38" t="s">
        <v>264</v>
      </c>
    </row>
    <row r="206" spans="1:16" x14ac:dyDescent="0.25">
      <c r="H206" s="38" t="s">
        <v>265</v>
      </c>
    </row>
    <row r="207" spans="1:16" ht="15.75" x14ac:dyDescent="0.25">
      <c r="H207" s="39" t="s">
        <v>266</v>
      </c>
    </row>
  </sheetData>
  <mergeCells count="760">
    <mergeCell ref="C199:G199"/>
    <mergeCell ref="I199:J199"/>
    <mergeCell ref="K199:M199"/>
    <mergeCell ref="N199:P199"/>
    <mergeCell ref="C200:G200"/>
    <mergeCell ref="I200:J200"/>
    <mergeCell ref="K200:M200"/>
    <mergeCell ref="N200:P200"/>
    <mergeCell ref="C197:G197"/>
    <mergeCell ref="I197:J197"/>
    <mergeCell ref="K197:M197"/>
    <mergeCell ref="N197:P197"/>
    <mergeCell ref="C198:G198"/>
    <mergeCell ref="I198:J198"/>
    <mergeCell ref="K198:M198"/>
    <mergeCell ref="N198:P198"/>
    <mergeCell ref="C195:G195"/>
    <mergeCell ref="I195:J195"/>
    <mergeCell ref="K195:M195"/>
    <mergeCell ref="N195:P195"/>
    <mergeCell ref="C196:G196"/>
    <mergeCell ref="I196:J196"/>
    <mergeCell ref="K196:M196"/>
    <mergeCell ref="N196:P196"/>
    <mergeCell ref="C193:G193"/>
    <mergeCell ref="I193:J193"/>
    <mergeCell ref="K193:M193"/>
    <mergeCell ref="N193:P193"/>
    <mergeCell ref="C194:G194"/>
    <mergeCell ref="I194:J194"/>
    <mergeCell ref="K194:M194"/>
    <mergeCell ref="N194:P194"/>
    <mergeCell ref="C191:G191"/>
    <mergeCell ref="I191:J191"/>
    <mergeCell ref="K191:M191"/>
    <mergeCell ref="N191:P191"/>
    <mergeCell ref="C192:G192"/>
    <mergeCell ref="I192:J192"/>
    <mergeCell ref="K192:M192"/>
    <mergeCell ref="N192:P192"/>
    <mergeCell ref="C189:G189"/>
    <mergeCell ref="I189:J189"/>
    <mergeCell ref="K189:M189"/>
    <mergeCell ref="N189:P189"/>
    <mergeCell ref="C190:G190"/>
    <mergeCell ref="I190:J190"/>
    <mergeCell ref="K190:M190"/>
    <mergeCell ref="N190:P190"/>
    <mergeCell ref="C187:G187"/>
    <mergeCell ref="I187:J187"/>
    <mergeCell ref="K187:M187"/>
    <mergeCell ref="N187:P187"/>
    <mergeCell ref="C188:G188"/>
    <mergeCell ref="I188:J188"/>
    <mergeCell ref="K188:M188"/>
    <mergeCell ref="N188:P188"/>
    <mergeCell ref="C185:G185"/>
    <mergeCell ref="I185:J185"/>
    <mergeCell ref="K185:M185"/>
    <mergeCell ref="N185:P185"/>
    <mergeCell ref="C186:G186"/>
    <mergeCell ref="I186:J186"/>
    <mergeCell ref="K186:M186"/>
    <mergeCell ref="N186:P186"/>
    <mergeCell ref="C183:G183"/>
    <mergeCell ref="I183:J183"/>
    <mergeCell ref="K183:M183"/>
    <mergeCell ref="N183:P183"/>
    <mergeCell ref="C184:G184"/>
    <mergeCell ref="I184:J184"/>
    <mergeCell ref="K184:M184"/>
    <mergeCell ref="N184:P184"/>
    <mergeCell ref="C181:G181"/>
    <mergeCell ref="I181:J181"/>
    <mergeCell ref="K181:M181"/>
    <mergeCell ref="N181:P181"/>
    <mergeCell ref="C182:G182"/>
    <mergeCell ref="I182:J182"/>
    <mergeCell ref="K182:M182"/>
    <mergeCell ref="N182:P182"/>
    <mergeCell ref="C179:G179"/>
    <mergeCell ref="I179:J179"/>
    <mergeCell ref="K179:M179"/>
    <mergeCell ref="N179:P179"/>
    <mergeCell ref="C180:G180"/>
    <mergeCell ref="I180:J180"/>
    <mergeCell ref="K180:M180"/>
    <mergeCell ref="N180:P180"/>
    <mergeCell ref="C177:G177"/>
    <mergeCell ref="I177:J177"/>
    <mergeCell ref="K177:M177"/>
    <mergeCell ref="N177:P177"/>
    <mergeCell ref="C178:G178"/>
    <mergeCell ref="I178:J178"/>
    <mergeCell ref="K178:M178"/>
    <mergeCell ref="N178:P178"/>
    <mergeCell ref="C175:G175"/>
    <mergeCell ref="I175:J175"/>
    <mergeCell ref="K175:M175"/>
    <mergeCell ref="N175:P175"/>
    <mergeCell ref="C176:G176"/>
    <mergeCell ref="I176:J176"/>
    <mergeCell ref="K176:M176"/>
    <mergeCell ref="N176:P176"/>
    <mergeCell ref="C173:G173"/>
    <mergeCell ref="I173:J173"/>
    <mergeCell ref="K173:M173"/>
    <mergeCell ref="N173:P173"/>
    <mergeCell ref="C174:G174"/>
    <mergeCell ref="I174:J174"/>
    <mergeCell ref="K174:M174"/>
    <mergeCell ref="N174:P174"/>
    <mergeCell ref="C171:G171"/>
    <mergeCell ref="I171:J171"/>
    <mergeCell ref="K171:M171"/>
    <mergeCell ref="N171:P171"/>
    <mergeCell ref="C172:G172"/>
    <mergeCell ref="I172:J172"/>
    <mergeCell ref="K172:M172"/>
    <mergeCell ref="N172:P172"/>
    <mergeCell ref="C169:G169"/>
    <mergeCell ref="I169:J169"/>
    <mergeCell ref="K169:M169"/>
    <mergeCell ref="N169:P169"/>
    <mergeCell ref="C170:G170"/>
    <mergeCell ref="I170:J170"/>
    <mergeCell ref="K170:M170"/>
    <mergeCell ref="N170:P170"/>
    <mergeCell ref="C167:G167"/>
    <mergeCell ref="I167:J167"/>
    <mergeCell ref="K167:M167"/>
    <mergeCell ref="N167:P167"/>
    <mergeCell ref="C168:G168"/>
    <mergeCell ref="I168:J168"/>
    <mergeCell ref="K168:M168"/>
    <mergeCell ref="N168:P168"/>
    <mergeCell ref="C165:G165"/>
    <mergeCell ref="I165:J165"/>
    <mergeCell ref="K165:M165"/>
    <mergeCell ref="N165:P165"/>
    <mergeCell ref="C166:G166"/>
    <mergeCell ref="I166:J166"/>
    <mergeCell ref="K166:M166"/>
    <mergeCell ref="N166:P166"/>
    <mergeCell ref="C163:G163"/>
    <mergeCell ref="I163:J163"/>
    <mergeCell ref="K163:M163"/>
    <mergeCell ref="N163:P163"/>
    <mergeCell ref="C164:G164"/>
    <mergeCell ref="I164:J164"/>
    <mergeCell ref="K164:M164"/>
    <mergeCell ref="N164:P164"/>
    <mergeCell ref="C161:G161"/>
    <mergeCell ref="I161:J161"/>
    <mergeCell ref="K161:M161"/>
    <mergeCell ref="N161:P161"/>
    <mergeCell ref="C162:G162"/>
    <mergeCell ref="I162:J162"/>
    <mergeCell ref="K162:M162"/>
    <mergeCell ref="N162:P162"/>
    <mergeCell ref="C159:G159"/>
    <mergeCell ref="I159:J159"/>
    <mergeCell ref="K159:M159"/>
    <mergeCell ref="N159:P159"/>
    <mergeCell ref="C160:G160"/>
    <mergeCell ref="I160:J160"/>
    <mergeCell ref="K160:M160"/>
    <mergeCell ref="N160:P160"/>
    <mergeCell ref="C157:G157"/>
    <mergeCell ref="I157:J157"/>
    <mergeCell ref="K157:M157"/>
    <mergeCell ref="N157:P157"/>
    <mergeCell ref="C158:G158"/>
    <mergeCell ref="I158:J158"/>
    <mergeCell ref="K158:M158"/>
    <mergeCell ref="N158:P158"/>
    <mergeCell ref="C155:G155"/>
    <mergeCell ref="I155:J155"/>
    <mergeCell ref="K155:M155"/>
    <mergeCell ref="N155:P155"/>
    <mergeCell ref="C156:G156"/>
    <mergeCell ref="I156:J156"/>
    <mergeCell ref="K156:M156"/>
    <mergeCell ref="N156:P156"/>
    <mergeCell ref="C153:G153"/>
    <mergeCell ref="I153:J153"/>
    <mergeCell ref="K153:M153"/>
    <mergeCell ref="N153:P153"/>
    <mergeCell ref="C154:G154"/>
    <mergeCell ref="I154:J154"/>
    <mergeCell ref="K154:M154"/>
    <mergeCell ref="N154:P154"/>
    <mergeCell ref="C151:G151"/>
    <mergeCell ref="I151:J151"/>
    <mergeCell ref="K151:M151"/>
    <mergeCell ref="N151:P151"/>
    <mergeCell ref="C152:G152"/>
    <mergeCell ref="I152:J152"/>
    <mergeCell ref="K152:M152"/>
    <mergeCell ref="N152:P152"/>
    <mergeCell ref="C149:G149"/>
    <mergeCell ref="I149:J149"/>
    <mergeCell ref="K149:M149"/>
    <mergeCell ref="N149:P149"/>
    <mergeCell ref="C150:G150"/>
    <mergeCell ref="I150:J150"/>
    <mergeCell ref="K150:M150"/>
    <mergeCell ref="N150:P150"/>
    <mergeCell ref="C147:G147"/>
    <mergeCell ref="I147:J147"/>
    <mergeCell ref="K147:M147"/>
    <mergeCell ref="N147:P147"/>
    <mergeCell ref="C148:G148"/>
    <mergeCell ref="I148:J148"/>
    <mergeCell ref="K148:M148"/>
    <mergeCell ref="N148:P148"/>
    <mergeCell ref="C145:G145"/>
    <mergeCell ref="I145:J145"/>
    <mergeCell ref="K145:M145"/>
    <mergeCell ref="N145:P145"/>
    <mergeCell ref="C146:G146"/>
    <mergeCell ref="I146:J146"/>
    <mergeCell ref="K146:M146"/>
    <mergeCell ref="N146:P146"/>
    <mergeCell ref="C143:G143"/>
    <mergeCell ref="I143:J143"/>
    <mergeCell ref="K143:M143"/>
    <mergeCell ref="N143:P143"/>
    <mergeCell ref="C144:G144"/>
    <mergeCell ref="I144:J144"/>
    <mergeCell ref="K144:M144"/>
    <mergeCell ref="N144:P144"/>
    <mergeCell ref="C141:G141"/>
    <mergeCell ref="I141:J141"/>
    <mergeCell ref="K141:M141"/>
    <mergeCell ref="N141:P141"/>
    <mergeCell ref="C142:G142"/>
    <mergeCell ref="I142:J142"/>
    <mergeCell ref="K142:M142"/>
    <mergeCell ref="N142:P142"/>
    <mergeCell ref="C139:G139"/>
    <mergeCell ref="I139:J139"/>
    <mergeCell ref="K139:M139"/>
    <mergeCell ref="N139:P139"/>
    <mergeCell ref="C140:G140"/>
    <mergeCell ref="I140:J140"/>
    <mergeCell ref="K140:M140"/>
    <mergeCell ref="N140:P140"/>
    <mergeCell ref="C137:G137"/>
    <mergeCell ref="I137:J137"/>
    <mergeCell ref="K137:M137"/>
    <mergeCell ref="N137:P137"/>
    <mergeCell ref="C138:G138"/>
    <mergeCell ref="I138:J138"/>
    <mergeCell ref="K138:M138"/>
    <mergeCell ref="N138:P138"/>
    <mergeCell ref="C135:G135"/>
    <mergeCell ref="I135:J135"/>
    <mergeCell ref="K135:M135"/>
    <mergeCell ref="N135:P135"/>
    <mergeCell ref="C136:G136"/>
    <mergeCell ref="I136:J136"/>
    <mergeCell ref="K136:M136"/>
    <mergeCell ref="N136:P136"/>
    <mergeCell ref="C133:G133"/>
    <mergeCell ref="I133:J133"/>
    <mergeCell ref="K133:M133"/>
    <mergeCell ref="N133:P133"/>
    <mergeCell ref="C134:G134"/>
    <mergeCell ref="I134:J134"/>
    <mergeCell ref="K134:M134"/>
    <mergeCell ref="N134:P134"/>
    <mergeCell ref="C131:G131"/>
    <mergeCell ref="I131:J131"/>
    <mergeCell ref="K131:M131"/>
    <mergeCell ref="N131:P131"/>
    <mergeCell ref="C132:G132"/>
    <mergeCell ref="I132:J132"/>
    <mergeCell ref="K132:M132"/>
    <mergeCell ref="N132:P132"/>
    <mergeCell ref="C129:G129"/>
    <mergeCell ref="I129:J129"/>
    <mergeCell ref="K129:M129"/>
    <mergeCell ref="N129:P129"/>
    <mergeCell ref="C130:G130"/>
    <mergeCell ref="I130:J130"/>
    <mergeCell ref="K130:M130"/>
    <mergeCell ref="N130:P130"/>
    <mergeCell ref="C127:G127"/>
    <mergeCell ref="I127:J127"/>
    <mergeCell ref="K127:M127"/>
    <mergeCell ref="N127:P127"/>
    <mergeCell ref="C128:G128"/>
    <mergeCell ref="I128:J128"/>
    <mergeCell ref="K128:M128"/>
    <mergeCell ref="N128:P128"/>
    <mergeCell ref="C125:G125"/>
    <mergeCell ref="I125:J125"/>
    <mergeCell ref="K125:M125"/>
    <mergeCell ref="N125:P125"/>
    <mergeCell ref="C126:G126"/>
    <mergeCell ref="I126:J126"/>
    <mergeCell ref="K126:M126"/>
    <mergeCell ref="N126:P126"/>
    <mergeCell ref="C123:G123"/>
    <mergeCell ref="I123:J123"/>
    <mergeCell ref="K123:M123"/>
    <mergeCell ref="N123:P123"/>
    <mergeCell ref="C124:G124"/>
    <mergeCell ref="I124:J124"/>
    <mergeCell ref="K124:M124"/>
    <mergeCell ref="N124:P124"/>
    <mergeCell ref="C121:G121"/>
    <mergeCell ref="I121:J121"/>
    <mergeCell ref="K121:M121"/>
    <mergeCell ref="N121:P121"/>
    <mergeCell ref="C122:G122"/>
    <mergeCell ref="I122:J122"/>
    <mergeCell ref="K122:M122"/>
    <mergeCell ref="N122:P122"/>
    <mergeCell ref="C119:G119"/>
    <mergeCell ref="I119:J119"/>
    <mergeCell ref="K119:M119"/>
    <mergeCell ref="N119:P119"/>
    <mergeCell ref="C120:G120"/>
    <mergeCell ref="I120:J120"/>
    <mergeCell ref="K120:M120"/>
    <mergeCell ref="N120:P120"/>
    <mergeCell ref="C117:G117"/>
    <mergeCell ref="I117:J117"/>
    <mergeCell ref="K117:M117"/>
    <mergeCell ref="N117:P117"/>
    <mergeCell ref="C118:G118"/>
    <mergeCell ref="I118:J118"/>
    <mergeCell ref="K118:M118"/>
    <mergeCell ref="N118:P118"/>
    <mergeCell ref="C115:G115"/>
    <mergeCell ref="I115:J115"/>
    <mergeCell ref="K115:M115"/>
    <mergeCell ref="N115:P115"/>
    <mergeCell ref="C116:G116"/>
    <mergeCell ref="I116:J116"/>
    <mergeCell ref="K116:M116"/>
    <mergeCell ref="N116:P116"/>
    <mergeCell ref="C113:G113"/>
    <mergeCell ref="I113:J113"/>
    <mergeCell ref="K113:M113"/>
    <mergeCell ref="N113:P113"/>
    <mergeCell ref="C114:G114"/>
    <mergeCell ref="I114:J114"/>
    <mergeCell ref="K114:M114"/>
    <mergeCell ref="N114:P114"/>
    <mergeCell ref="C111:G111"/>
    <mergeCell ref="I111:J111"/>
    <mergeCell ref="K111:M111"/>
    <mergeCell ref="N111:P111"/>
    <mergeCell ref="C112:G112"/>
    <mergeCell ref="I112:J112"/>
    <mergeCell ref="K112:M112"/>
    <mergeCell ref="N112:P112"/>
    <mergeCell ref="C109:G109"/>
    <mergeCell ref="I109:J109"/>
    <mergeCell ref="K109:M109"/>
    <mergeCell ref="N109:P109"/>
    <mergeCell ref="C110:G110"/>
    <mergeCell ref="I110:J110"/>
    <mergeCell ref="K110:M110"/>
    <mergeCell ref="N110:P110"/>
    <mergeCell ref="C107:G107"/>
    <mergeCell ref="I107:J107"/>
    <mergeCell ref="K107:M107"/>
    <mergeCell ref="N107:P107"/>
    <mergeCell ref="C108:G108"/>
    <mergeCell ref="I108:J108"/>
    <mergeCell ref="K108:M108"/>
    <mergeCell ref="N108:P108"/>
    <mergeCell ref="C105:G105"/>
    <mergeCell ref="I105:J105"/>
    <mergeCell ref="K105:M105"/>
    <mergeCell ref="N105:P105"/>
    <mergeCell ref="C106:G106"/>
    <mergeCell ref="I106:J106"/>
    <mergeCell ref="K106:M106"/>
    <mergeCell ref="N106:P106"/>
    <mergeCell ref="C103:G103"/>
    <mergeCell ref="I103:J103"/>
    <mergeCell ref="K103:M103"/>
    <mergeCell ref="N103:P103"/>
    <mergeCell ref="C104:G104"/>
    <mergeCell ref="I104:J104"/>
    <mergeCell ref="K104:M104"/>
    <mergeCell ref="N104:P104"/>
    <mergeCell ref="C101:G101"/>
    <mergeCell ref="I101:J101"/>
    <mergeCell ref="K101:M101"/>
    <mergeCell ref="N101:P101"/>
    <mergeCell ref="C102:G102"/>
    <mergeCell ref="I102:J102"/>
    <mergeCell ref="K102:M102"/>
    <mergeCell ref="N102:P102"/>
    <mergeCell ref="C99:G99"/>
    <mergeCell ref="I99:J99"/>
    <mergeCell ref="K99:M99"/>
    <mergeCell ref="N99:P99"/>
    <mergeCell ref="C100:G100"/>
    <mergeCell ref="I100:J100"/>
    <mergeCell ref="K100:M100"/>
    <mergeCell ref="N100:P100"/>
    <mergeCell ref="C97:G97"/>
    <mergeCell ref="I97:J97"/>
    <mergeCell ref="K97:M97"/>
    <mergeCell ref="N97:P97"/>
    <mergeCell ref="C98:G98"/>
    <mergeCell ref="I98:J98"/>
    <mergeCell ref="K98:M98"/>
    <mergeCell ref="N98:P98"/>
    <mergeCell ref="C95:G95"/>
    <mergeCell ref="I95:J95"/>
    <mergeCell ref="K95:M95"/>
    <mergeCell ref="N95:P95"/>
    <mergeCell ref="C96:G96"/>
    <mergeCell ref="I96:J96"/>
    <mergeCell ref="K96:M96"/>
    <mergeCell ref="N96:P96"/>
    <mergeCell ref="C93:G93"/>
    <mergeCell ref="I93:J93"/>
    <mergeCell ref="K93:M93"/>
    <mergeCell ref="N93:P93"/>
    <mergeCell ref="C94:G94"/>
    <mergeCell ref="I94:J94"/>
    <mergeCell ref="K94:M94"/>
    <mergeCell ref="N94:P94"/>
    <mergeCell ref="C91:G91"/>
    <mergeCell ref="I91:J91"/>
    <mergeCell ref="K91:M91"/>
    <mergeCell ref="N91:P91"/>
    <mergeCell ref="C92:G92"/>
    <mergeCell ref="I92:J92"/>
    <mergeCell ref="K92:M92"/>
    <mergeCell ref="N92:P92"/>
    <mergeCell ref="C89:G89"/>
    <mergeCell ref="I89:J89"/>
    <mergeCell ref="K89:M89"/>
    <mergeCell ref="N89:P89"/>
    <mergeCell ref="C90:G90"/>
    <mergeCell ref="I90:J90"/>
    <mergeCell ref="K90:M90"/>
    <mergeCell ref="N90:P90"/>
    <mergeCell ref="C87:G87"/>
    <mergeCell ref="I87:J87"/>
    <mergeCell ref="K87:M87"/>
    <mergeCell ref="N87:P87"/>
    <mergeCell ref="C88:G88"/>
    <mergeCell ref="I88:J88"/>
    <mergeCell ref="K88:M88"/>
    <mergeCell ref="N88:P88"/>
    <mergeCell ref="C85:G85"/>
    <mergeCell ref="I85:J85"/>
    <mergeCell ref="K85:M85"/>
    <mergeCell ref="N85:P85"/>
    <mergeCell ref="C86:G86"/>
    <mergeCell ref="I86:J86"/>
    <mergeCell ref="K86:M86"/>
    <mergeCell ref="N86:P86"/>
    <mergeCell ref="C83:G83"/>
    <mergeCell ref="I83:J83"/>
    <mergeCell ref="K83:M83"/>
    <mergeCell ref="N83:P83"/>
    <mergeCell ref="C84:G84"/>
    <mergeCell ref="I84:J84"/>
    <mergeCell ref="K84:M84"/>
    <mergeCell ref="N84:P84"/>
    <mergeCell ref="C81:G81"/>
    <mergeCell ref="I81:J81"/>
    <mergeCell ref="K81:M81"/>
    <mergeCell ref="N81:P81"/>
    <mergeCell ref="C82:G82"/>
    <mergeCell ref="I82:J82"/>
    <mergeCell ref="K82:M82"/>
    <mergeCell ref="N82:P82"/>
    <mergeCell ref="C79:G79"/>
    <mergeCell ref="I79:J79"/>
    <mergeCell ref="K79:M79"/>
    <mergeCell ref="N79:P79"/>
    <mergeCell ref="C80:G80"/>
    <mergeCell ref="I80:J80"/>
    <mergeCell ref="K80:M80"/>
    <mergeCell ref="N80:P80"/>
    <mergeCell ref="C77:G77"/>
    <mergeCell ref="I77:J77"/>
    <mergeCell ref="K77:M77"/>
    <mergeCell ref="N77:P77"/>
    <mergeCell ref="C78:G78"/>
    <mergeCell ref="I78:J78"/>
    <mergeCell ref="K78:M78"/>
    <mergeCell ref="N78:P78"/>
    <mergeCell ref="C75:G75"/>
    <mergeCell ref="I75:J75"/>
    <mergeCell ref="K75:M75"/>
    <mergeCell ref="N75:P75"/>
    <mergeCell ref="C76:G76"/>
    <mergeCell ref="I76:J76"/>
    <mergeCell ref="K76:M76"/>
    <mergeCell ref="N76:P76"/>
    <mergeCell ref="C73:G73"/>
    <mergeCell ref="I73:J73"/>
    <mergeCell ref="K73:M73"/>
    <mergeCell ref="N73:P73"/>
    <mergeCell ref="C74:G74"/>
    <mergeCell ref="I74:J74"/>
    <mergeCell ref="K74:M74"/>
    <mergeCell ref="N74:P74"/>
    <mergeCell ref="C71:G71"/>
    <mergeCell ref="I71:J71"/>
    <mergeCell ref="K71:M71"/>
    <mergeCell ref="N71:P71"/>
    <mergeCell ref="C72:G72"/>
    <mergeCell ref="I72:J72"/>
    <mergeCell ref="K72:M72"/>
    <mergeCell ref="N72:P72"/>
    <mergeCell ref="C69:G69"/>
    <mergeCell ref="I69:J69"/>
    <mergeCell ref="K69:M69"/>
    <mergeCell ref="N69:P69"/>
    <mergeCell ref="C70:G70"/>
    <mergeCell ref="I70:J70"/>
    <mergeCell ref="K70:M70"/>
    <mergeCell ref="N70:P70"/>
    <mergeCell ref="C67:G67"/>
    <mergeCell ref="I67:J67"/>
    <mergeCell ref="K67:M67"/>
    <mergeCell ref="N67:P67"/>
    <mergeCell ref="C68:G68"/>
    <mergeCell ref="I68:J68"/>
    <mergeCell ref="K68:M68"/>
    <mergeCell ref="N68:P68"/>
    <mergeCell ref="C65:G65"/>
    <mergeCell ref="I65:J65"/>
    <mergeCell ref="K65:M65"/>
    <mergeCell ref="N65:P65"/>
    <mergeCell ref="C66:G66"/>
    <mergeCell ref="I66:J66"/>
    <mergeCell ref="K66:M66"/>
    <mergeCell ref="N66:P66"/>
    <mergeCell ref="C63:G63"/>
    <mergeCell ref="I63:J63"/>
    <mergeCell ref="K63:M63"/>
    <mergeCell ref="N63:P63"/>
    <mergeCell ref="C64:G64"/>
    <mergeCell ref="I64:J64"/>
    <mergeCell ref="K64:M64"/>
    <mergeCell ref="N64:P64"/>
    <mergeCell ref="C61:G61"/>
    <mergeCell ref="I61:J61"/>
    <mergeCell ref="K61:M61"/>
    <mergeCell ref="N61:P61"/>
    <mergeCell ref="C62:G62"/>
    <mergeCell ref="I62:J62"/>
    <mergeCell ref="K62:M62"/>
    <mergeCell ref="N62:P62"/>
    <mergeCell ref="C59:G59"/>
    <mergeCell ref="I59:J59"/>
    <mergeCell ref="K59:M59"/>
    <mergeCell ref="N59:P59"/>
    <mergeCell ref="C60:G60"/>
    <mergeCell ref="I60:J60"/>
    <mergeCell ref="K60:M60"/>
    <mergeCell ref="N60:P60"/>
    <mergeCell ref="C57:G57"/>
    <mergeCell ref="I57:J57"/>
    <mergeCell ref="K57:M57"/>
    <mergeCell ref="N57:P57"/>
    <mergeCell ref="C58:G58"/>
    <mergeCell ref="I58:J58"/>
    <mergeCell ref="K58:M58"/>
    <mergeCell ref="N58:P58"/>
    <mergeCell ref="C55:G55"/>
    <mergeCell ref="I55:J55"/>
    <mergeCell ref="K55:M55"/>
    <mergeCell ref="N55:P55"/>
    <mergeCell ref="C56:G56"/>
    <mergeCell ref="I56:J56"/>
    <mergeCell ref="K56:M56"/>
    <mergeCell ref="N56:P56"/>
    <mergeCell ref="C53:G53"/>
    <mergeCell ref="I53:J53"/>
    <mergeCell ref="K53:M53"/>
    <mergeCell ref="N53:P53"/>
    <mergeCell ref="C54:G54"/>
    <mergeCell ref="I54:J54"/>
    <mergeCell ref="K54:M54"/>
    <mergeCell ref="N54:P54"/>
    <mergeCell ref="C51:G51"/>
    <mergeCell ref="I51:J51"/>
    <mergeCell ref="K51:M51"/>
    <mergeCell ref="N51:P51"/>
    <mergeCell ref="C52:G52"/>
    <mergeCell ref="I52:J52"/>
    <mergeCell ref="K52:M52"/>
    <mergeCell ref="N52:P52"/>
    <mergeCell ref="C49:G49"/>
    <mergeCell ref="I49:J49"/>
    <mergeCell ref="K49:M49"/>
    <mergeCell ref="N49:P49"/>
    <mergeCell ref="C50:G50"/>
    <mergeCell ref="I50:J50"/>
    <mergeCell ref="K50:M50"/>
    <mergeCell ref="N50:P50"/>
    <mergeCell ref="C47:G47"/>
    <mergeCell ref="I47:J47"/>
    <mergeCell ref="K47:M47"/>
    <mergeCell ref="N47:P47"/>
    <mergeCell ref="C48:G48"/>
    <mergeCell ref="I48:J48"/>
    <mergeCell ref="K48:M48"/>
    <mergeCell ref="N48:P48"/>
    <mergeCell ref="C45:G45"/>
    <mergeCell ref="I45:J45"/>
    <mergeCell ref="K45:M45"/>
    <mergeCell ref="N45:P45"/>
    <mergeCell ref="C46:G46"/>
    <mergeCell ref="I46:J46"/>
    <mergeCell ref="K46:M46"/>
    <mergeCell ref="N46:P46"/>
    <mergeCell ref="C43:G43"/>
    <mergeCell ref="I43:J43"/>
    <mergeCell ref="K43:M43"/>
    <mergeCell ref="N43:P43"/>
    <mergeCell ref="C44:G44"/>
    <mergeCell ref="I44:J44"/>
    <mergeCell ref="K44:M44"/>
    <mergeCell ref="N44:P44"/>
    <mergeCell ref="C41:G41"/>
    <mergeCell ref="I41:J41"/>
    <mergeCell ref="K41:M41"/>
    <mergeCell ref="N41:P41"/>
    <mergeCell ref="C42:G42"/>
    <mergeCell ref="I42:J42"/>
    <mergeCell ref="K42:M42"/>
    <mergeCell ref="N42:P42"/>
    <mergeCell ref="C39:G39"/>
    <mergeCell ref="I39:J39"/>
    <mergeCell ref="K39:M39"/>
    <mergeCell ref="N39:P39"/>
    <mergeCell ref="C40:G40"/>
    <mergeCell ref="I40:J40"/>
    <mergeCell ref="K40:M40"/>
    <mergeCell ref="N40:P40"/>
    <mergeCell ref="C36:G36"/>
    <mergeCell ref="I36:J36"/>
    <mergeCell ref="K36:M36"/>
    <mergeCell ref="N36:P36"/>
    <mergeCell ref="C38:G38"/>
    <mergeCell ref="I38:J38"/>
    <mergeCell ref="K38:M38"/>
    <mergeCell ref="N38:P38"/>
    <mergeCell ref="C34:G34"/>
    <mergeCell ref="I34:J34"/>
    <mergeCell ref="K34:M34"/>
    <mergeCell ref="N34:P34"/>
    <mergeCell ref="C35:G35"/>
    <mergeCell ref="I35:J35"/>
    <mergeCell ref="K35:M35"/>
    <mergeCell ref="N35:P35"/>
    <mergeCell ref="C32:G32"/>
    <mergeCell ref="I32:J32"/>
    <mergeCell ref="K32:M32"/>
    <mergeCell ref="N32:P32"/>
    <mergeCell ref="C33:G33"/>
    <mergeCell ref="I33:J33"/>
    <mergeCell ref="K33:M33"/>
    <mergeCell ref="N33:P33"/>
    <mergeCell ref="C30:G30"/>
    <mergeCell ref="I30:J30"/>
    <mergeCell ref="K30:M30"/>
    <mergeCell ref="N30:P30"/>
    <mergeCell ref="C31:G31"/>
    <mergeCell ref="I31:J31"/>
    <mergeCell ref="K31:M31"/>
    <mergeCell ref="N31:P31"/>
    <mergeCell ref="C28:G28"/>
    <mergeCell ref="I28:J28"/>
    <mergeCell ref="K28:M28"/>
    <mergeCell ref="N28:P28"/>
    <mergeCell ref="C29:G29"/>
    <mergeCell ref="I29:J29"/>
    <mergeCell ref="K29:M29"/>
    <mergeCell ref="N29:P29"/>
    <mergeCell ref="C26:G26"/>
    <mergeCell ref="I26:J26"/>
    <mergeCell ref="K26:M26"/>
    <mergeCell ref="N26:P26"/>
    <mergeCell ref="C27:G27"/>
    <mergeCell ref="I27:J27"/>
    <mergeCell ref="K27:M27"/>
    <mergeCell ref="N27:P27"/>
    <mergeCell ref="C24:G24"/>
    <mergeCell ref="I24:J24"/>
    <mergeCell ref="K24:M24"/>
    <mergeCell ref="N24:P24"/>
    <mergeCell ref="C25:G25"/>
    <mergeCell ref="I25:J25"/>
    <mergeCell ref="K25:M25"/>
    <mergeCell ref="N25:P25"/>
    <mergeCell ref="C22:G22"/>
    <mergeCell ref="I22:J22"/>
    <mergeCell ref="K22:M22"/>
    <mergeCell ref="N22:P22"/>
    <mergeCell ref="C23:G23"/>
    <mergeCell ref="I23:J23"/>
    <mergeCell ref="K23:M23"/>
    <mergeCell ref="N23:P23"/>
    <mergeCell ref="C20:G20"/>
    <mergeCell ref="I20:J20"/>
    <mergeCell ref="K20:M20"/>
    <mergeCell ref="N20:P20"/>
    <mergeCell ref="C21:G21"/>
    <mergeCell ref="I21:J21"/>
    <mergeCell ref="K21:M21"/>
    <mergeCell ref="N21:P21"/>
    <mergeCell ref="C18:G18"/>
    <mergeCell ref="I18:J18"/>
    <mergeCell ref="K18:M18"/>
    <mergeCell ref="N18:P18"/>
    <mergeCell ref="C19:G19"/>
    <mergeCell ref="I19:J19"/>
    <mergeCell ref="K19:M19"/>
    <mergeCell ref="N19:P19"/>
    <mergeCell ref="C16:G16"/>
    <mergeCell ref="I16:J16"/>
    <mergeCell ref="K16:M16"/>
    <mergeCell ref="N16:P16"/>
    <mergeCell ref="C17:G17"/>
    <mergeCell ref="I17:J17"/>
    <mergeCell ref="K17:M17"/>
    <mergeCell ref="N17:P17"/>
    <mergeCell ref="C14:G14"/>
    <mergeCell ref="I14:J14"/>
    <mergeCell ref="K14:M14"/>
    <mergeCell ref="N14:P14"/>
    <mergeCell ref="C15:G15"/>
    <mergeCell ref="I15:J15"/>
    <mergeCell ref="K15:M15"/>
    <mergeCell ref="N15:P15"/>
    <mergeCell ref="C12:G12"/>
    <mergeCell ref="I12:J12"/>
    <mergeCell ref="K12:M12"/>
    <mergeCell ref="N12:P12"/>
    <mergeCell ref="I13:J13"/>
    <mergeCell ref="K13:M13"/>
    <mergeCell ref="N13:P13"/>
    <mergeCell ref="A1:D2"/>
    <mergeCell ref="J2:K3"/>
    <mergeCell ref="L2:L3"/>
    <mergeCell ref="O2:O3"/>
    <mergeCell ref="A3:D5"/>
    <mergeCell ref="J5:K6"/>
    <mergeCell ref="L5:L6"/>
    <mergeCell ref="O5:O6"/>
    <mergeCell ref="A6:C7"/>
  </mergeCells>
  <pageMargins left="0" right="0" top="0" bottom="0" header="0" footer="0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Ines Molnar</dc:creator>
  <cp:lastModifiedBy>Ines Molnar</cp:lastModifiedBy>
  <cp:lastPrinted>2025-07-15T14:34:30Z</cp:lastPrinted>
  <dcterms:created xsi:type="dcterms:W3CDTF">2024-05-08T07:32:12Z</dcterms:created>
  <dcterms:modified xsi:type="dcterms:W3CDTF">2025-10-24T13:20:01Z</dcterms:modified>
</cp:coreProperties>
</file>